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00" windowWidth="17715" windowHeight="11505"/>
  </bookViews>
  <sheets>
    <sheet name="Лист1" sheetId="1" r:id="rId1"/>
  </sheets>
  <externalReferences>
    <externalReference r:id="rId2"/>
  </externalReferences>
  <definedNames>
    <definedName name="_xlnm.Print_Area" localSheetId="0">Лист1!$A$1:$BY$294</definedName>
  </definedNames>
  <calcPr calcId="145621"/>
</workbook>
</file>

<file path=xl/calcChain.xml><?xml version="1.0" encoding="utf-8"?>
<calcChain xmlns="http://schemas.openxmlformats.org/spreadsheetml/2006/main">
  <c r="AQ280" i="1" l="1"/>
  <c r="AG280" i="1"/>
  <c r="W280" i="1"/>
  <c r="M280" i="1"/>
  <c r="BA279" i="1"/>
  <c r="AL279" i="1" s="1"/>
  <c r="R279" i="1"/>
  <c r="BA278" i="1"/>
  <c r="AV278" i="1" s="1"/>
  <c r="AL278" i="1"/>
  <c r="R278" i="1"/>
  <c r="BA277" i="1"/>
  <c r="AL277" i="1" s="1"/>
  <c r="AQ276" i="1"/>
  <c r="AG276" i="1"/>
  <c r="W276" i="1"/>
  <c r="M276" i="1"/>
  <c r="BA275" i="1"/>
  <c r="R275" i="1" s="1"/>
  <c r="BA274" i="1"/>
  <c r="AV274" i="1" s="1"/>
  <c r="R274" i="1"/>
  <c r="BA273" i="1"/>
  <c r="R273" i="1"/>
  <c r="AQ272" i="1"/>
  <c r="AG272" i="1"/>
  <c r="W272" i="1"/>
  <c r="M272" i="1"/>
  <c r="BA271" i="1"/>
  <c r="AL271" i="1"/>
  <c r="R271" i="1"/>
  <c r="BA270" i="1"/>
  <c r="AV270" i="1" s="1"/>
  <c r="BA269" i="1"/>
  <c r="AL269" i="1" s="1"/>
  <c r="R269" i="1"/>
  <c r="AC246" i="1"/>
  <c r="M246" i="1"/>
  <c r="AS245" i="1"/>
  <c r="AS244" i="1"/>
  <c r="AS243" i="1"/>
  <c r="AC242" i="1"/>
  <c r="M242" i="1"/>
  <c r="AS241" i="1"/>
  <c r="AS240" i="1"/>
  <c r="AS239" i="1"/>
  <c r="AC238" i="1"/>
  <c r="M238" i="1"/>
  <c r="AS237" i="1"/>
  <c r="AS236" i="1"/>
  <c r="AS235" i="1"/>
  <c r="AQ217" i="1"/>
  <c r="AG217" i="1"/>
  <c r="W217" i="1"/>
  <c r="M217" i="1"/>
  <c r="BA216" i="1"/>
  <c r="AL216" i="1" s="1"/>
  <c r="R216" i="1"/>
  <c r="BA215" i="1"/>
  <c r="AV215" i="1" s="1"/>
  <c r="R215" i="1"/>
  <c r="BA214" i="1"/>
  <c r="AL214" i="1"/>
  <c r="R214" i="1"/>
  <c r="AQ213" i="1"/>
  <c r="AG213" i="1"/>
  <c r="W213" i="1"/>
  <c r="M213" i="1"/>
  <c r="BA212" i="1"/>
  <c r="R212" i="1" s="1"/>
  <c r="BA211" i="1"/>
  <c r="AV211" i="1" s="1"/>
  <c r="AL211" i="1"/>
  <c r="R211" i="1"/>
  <c r="BA210" i="1"/>
  <c r="R210" i="1" s="1"/>
  <c r="AQ209" i="1"/>
  <c r="AG209" i="1"/>
  <c r="W209" i="1"/>
  <c r="M209" i="1"/>
  <c r="BA208" i="1"/>
  <c r="AL208" i="1" s="1"/>
  <c r="R208" i="1"/>
  <c r="BA207" i="1"/>
  <c r="AV207" i="1" s="1"/>
  <c r="AL207" i="1"/>
  <c r="R207" i="1"/>
  <c r="BA206" i="1"/>
  <c r="AL206" i="1" s="1"/>
  <c r="AN184" i="1"/>
  <c r="X184" i="1"/>
  <c r="H184" i="1"/>
  <c r="BD184" i="1" s="1"/>
  <c r="BD183" i="1"/>
  <c r="BD182" i="1"/>
  <c r="BD181" i="1"/>
  <c r="AN180" i="1"/>
  <c r="X180" i="1"/>
  <c r="H180" i="1"/>
  <c r="BD179" i="1"/>
  <c r="AV179" i="1" s="1"/>
  <c r="AF179" i="1"/>
  <c r="BD178" i="1"/>
  <c r="AV178" i="1" s="1"/>
  <c r="AF178" i="1"/>
  <c r="BD177" i="1"/>
  <c r="AV177" i="1" s="1"/>
  <c r="AF177" i="1"/>
  <c r="AN176" i="1"/>
  <c r="X176" i="1"/>
  <c r="H176" i="1"/>
  <c r="BD175" i="1"/>
  <c r="BD174" i="1"/>
  <c r="BD173" i="1"/>
  <c r="AV147" i="1"/>
  <c r="AL147" i="1"/>
  <c r="AB147" i="1"/>
  <c r="R147" i="1"/>
  <c r="H147" i="1"/>
  <c r="BF146" i="1"/>
  <c r="BA146" i="1" s="1"/>
  <c r="AQ146" i="1"/>
  <c r="W146" i="1"/>
  <c r="BF145" i="1"/>
  <c r="BA145" i="1" s="1"/>
  <c r="AQ145" i="1"/>
  <c r="W145" i="1"/>
  <c r="BF144" i="1"/>
  <c r="BF147" i="1" s="1"/>
  <c r="AQ144" i="1"/>
  <c r="W144" i="1"/>
  <c r="AV143" i="1"/>
  <c r="AL143" i="1"/>
  <c r="AB143" i="1"/>
  <c r="R143" i="1"/>
  <c r="H143" i="1"/>
  <c r="BF142" i="1"/>
  <c r="W142" i="1" s="1"/>
  <c r="BF141" i="1"/>
  <c r="AQ141" i="1" s="1"/>
  <c r="BF140" i="1"/>
  <c r="W140" i="1" s="1"/>
  <c r="AV139" i="1"/>
  <c r="AL139" i="1"/>
  <c r="AB139" i="1"/>
  <c r="R139" i="1"/>
  <c r="H139" i="1"/>
  <c r="BF138" i="1"/>
  <c r="BA138" i="1" s="1"/>
  <c r="AQ138" i="1"/>
  <c r="W138" i="1"/>
  <c r="BF137" i="1"/>
  <c r="BA137" i="1" s="1"/>
  <c r="W137" i="1"/>
  <c r="BF136" i="1"/>
  <c r="AQ136" i="1"/>
  <c r="W136" i="1"/>
  <c r="AW106" i="1"/>
  <c r="AQ106" i="1"/>
  <c r="AK106" i="1"/>
  <c r="AE106" i="1"/>
  <c r="Y106" i="1"/>
  <c r="S106" i="1"/>
  <c r="M106" i="1"/>
  <c r="BC103" i="1"/>
  <c r="BS87" i="1"/>
  <c r="BS86" i="1"/>
  <c r="AW82" i="1"/>
  <c r="AQ82" i="1"/>
  <c r="AK82" i="1"/>
  <c r="AE82" i="1"/>
  <c r="Y82" i="1"/>
  <c r="S82" i="1"/>
  <c r="M82" i="1"/>
  <c r="BC81" i="1"/>
  <c r="BC80" i="1"/>
  <c r="BC79" i="1"/>
  <c r="AW78" i="1"/>
  <c r="AQ78" i="1"/>
  <c r="AK78" i="1"/>
  <c r="AE78" i="1"/>
  <c r="Y78" i="1"/>
  <c r="S78" i="1"/>
  <c r="M78" i="1"/>
  <c r="BC77" i="1"/>
  <c r="BC76" i="1"/>
  <c r="BC75" i="1"/>
  <c r="AW74" i="1"/>
  <c r="AQ74" i="1"/>
  <c r="AK74" i="1"/>
  <c r="AE74" i="1"/>
  <c r="Y74" i="1"/>
  <c r="S74" i="1"/>
  <c r="M74" i="1"/>
  <c r="BC73" i="1"/>
  <c r="BC72" i="1"/>
  <c r="BC71" i="1"/>
  <c r="AQ20" i="1"/>
  <c r="AG20" i="1"/>
  <c r="W20" i="1"/>
  <c r="M20" i="1"/>
  <c r="BA19" i="1"/>
  <c r="AV19" i="1" s="1"/>
  <c r="BA18" i="1"/>
  <c r="R18" i="1" s="1"/>
  <c r="BA17" i="1"/>
  <c r="AV17" i="1" s="1"/>
  <c r="AQ16" i="1"/>
  <c r="AG16" i="1"/>
  <c r="W16" i="1"/>
  <c r="M16" i="1"/>
  <c r="BA15" i="1"/>
  <c r="AV15" i="1" s="1"/>
  <c r="AL15" i="1"/>
  <c r="R15" i="1"/>
  <c r="BA14" i="1"/>
  <c r="R14" i="1" s="1"/>
  <c r="BA13" i="1"/>
  <c r="AV13" i="1" s="1"/>
  <c r="R13" i="1"/>
  <c r="AQ12" i="1"/>
  <c r="AG12" i="1"/>
  <c r="W12" i="1"/>
  <c r="M12" i="1"/>
  <c r="BA11" i="1"/>
  <c r="AV11" i="1" s="1"/>
  <c r="R11" i="1"/>
  <c r="BA10" i="1"/>
  <c r="AV10" i="1" s="1"/>
  <c r="AL10" i="1"/>
  <c r="R10" i="1"/>
  <c r="BA9" i="1"/>
  <c r="AV9" i="1" s="1"/>
  <c r="AV184" i="1" l="1"/>
  <c r="R9" i="1"/>
  <c r="AL13" i="1"/>
  <c r="AB15" i="1"/>
  <c r="R17" i="1"/>
  <c r="BF139" i="1"/>
  <c r="AQ137" i="1"/>
  <c r="W141" i="1"/>
  <c r="M144" i="1"/>
  <c r="AG144" i="1"/>
  <c r="BA144" i="1"/>
  <c r="M145" i="1"/>
  <c r="AG145" i="1"/>
  <c r="M146" i="1"/>
  <c r="AG146" i="1"/>
  <c r="BD176" i="1"/>
  <c r="AF176" i="1" s="1"/>
  <c r="AV176" i="1"/>
  <c r="AF184" i="1"/>
  <c r="R206" i="1"/>
  <c r="AS238" i="1"/>
  <c r="AS246" i="1"/>
  <c r="R270" i="1"/>
  <c r="R277" i="1"/>
  <c r="R19" i="1"/>
  <c r="AL19" i="1"/>
  <c r="AL9" i="1"/>
  <c r="AL11" i="1"/>
  <c r="AL17" i="1"/>
  <c r="AB19" i="1"/>
  <c r="BC78" i="1"/>
  <c r="M136" i="1"/>
  <c r="AG136" i="1"/>
  <c r="BA136" i="1"/>
  <c r="M137" i="1"/>
  <c r="AG137" i="1"/>
  <c r="M138" i="1"/>
  <c r="AG138" i="1"/>
  <c r="P176" i="1"/>
  <c r="P184" i="1"/>
  <c r="AL215" i="1"/>
  <c r="AL270" i="1"/>
  <c r="AL274" i="1"/>
  <c r="M139" i="1"/>
  <c r="AG139" i="1"/>
  <c r="BA139" i="1"/>
  <c r="AB10" i="1"/>
  <c r="AB13" i="1"/>
  <c r="AB17" i="1"/>
  <c r="BC74" i="1"/>
  <c r="BC82" i="1"/>
  <c r="W139" i="1"/>
  <c r="AQ139" i="1"/>
  <c r="W147" i="1"/>
  <c r="AQ147" i="1"/>
  <c r="P177" i="1"/>
  <c r="P178" i="1"/>
  <c r="P179" i="1"/>
  <c r="AB207" i="1"/>
  <c r="AB211" i="1"/>
  <c r="AB215" i="1"/>
  <c r="AS242" i="1"/>
  <c r="AB270" i="1"/>
  <c r="AB274" i="1"/>
  <c r="AB278" i="1"/>
  <c r="BA12" i="1"/>
  <c r="AV12" i="1" s="1"/>
  <c r="AV14" i="1"/>
  <c r="AB14" i="1"/>
  <c r="BA16" i="1"/>
  <c r="AL16" i="1" s="1"/>
  <c r="AV18" i="1"/>
  <c r="AB18" i="1"/>
  <c r="BA20" i="1"/>
  <c r="R20" i="1" s="1"/>
  <c r="BF143" i="1"/>
  <c r="BA140" i="1"/>
  <c r="AG140" i="1"/>
  <c r="M140" i="1"/>
  <c r="BA142" i="1"/>
  <c r="AG142" i="1"/>
  <c r="M142" i="1"/>
  <c r="AV173" i="1"/>
  <c r="P173" i="1"/>
  <c r="AV174" i="1"/>
  <c r="P174" i="1"/>
  <c r="AV175" i="1"/>
  <c r="P175" i="1"/>
  <c r="BD180" i="1"/>
  <c r="AF180" i="1" s="1"/>
  <c r="AV181" i="1"/>
  <c r="P181" i="1"/>
  <c r="AV182" i="1"/>
  <c r="P182" i="1"/>
  <c r="AV183" i="1"/>
  <c r="P183" i="1"/>
  <c r="BA213" i="1"/>
  <c r="AV210" i="1"/>
  <c r="AB210" i="1"/>
  <c r="AV212" i="1"/>
  <c r="AB212" i="1"/>
  <c r="BA276" i="1"/>
  <c r="AV273" i="1"/>
  <c r="AB273" i="1"/>
  <c r="AV275" i="1"/>
  <c r="AB275" i="1"/>
  <c r="AB9" i="1"/>
  <c r="AB11" i="1"/>
  <c r="AL14" i="1"/>
  <c r="AL18" i="1"/>
  <c r="AV20" i="1"/>
  <c r="AQ140" i="1"/>
  <c r="BA141" i="1"/>
  <c r="AG141" i="1"/>
  <c r="M141" i="1"/>
  <c r="AQ142" i="1"/>
  <c r="M147" i="1"/>
  <c r="AG147" i="1"/>
  <c r="BA147" i="1"/>
  <c r="AF173" i="1"/>
  <c r="AF174" i="1"/>
  <c r="AF175" i="1"/>
  <c r="AV180" i="1"/>
  <c r="AF181" i="1"/>
  <c r="AF182" i="1"/>
  <c r="AF183" i="1"/>
  <c r="BA209" i="1"/>
  <c r="AV206" i="1"/>
  <c r="AB206" i="1"/>
  <c r="AV208" i="1"/>
  <c r="AB208" i="1"/>
  <c r="AL210" i="1"/>
  <c r="AL212" i="1"/>
  <c r="BA217" i="1"/>
  <c r="AV214" i="1"/>
  <c r="AB214" i="1"/>
  <c r="AV216" i="1"/>
  <c r="AB216" i="1"/>
  <c r="BA272" i="1"/>
  <c r="AV269" i="1"/>
  <c r="AB269" i="1"/>
  <c r="AV271" i="1"/>
  <c r="AB271" i="1"/>
  <c r="AL273" i="1"/>
  <c r="AL275" i="1"/>
  <c r="BA280" i="1"/>
  <c r="AV277" i="1"/>
  <c r="AB277" i="1"/>
  <c r="AV279" i="1"/>
  <c r="AB279" i="1"/>
  <c r="AB20" i="1" l="1"/>
  <c r="AV16" i="1"/>
  <c r="AL20" i="1"/>
  <c r="AV272" i="1"/>
  <c r="AL272" i="1"/>
  <c r="AB272" i="1"/>
  <c r="R272" i="1"/>
  <c r="AV209" i="1"/>
  <c r="AL209" i="1"/>
  <c r="AB209" i="1"/>
  <c r="R209" i="1"/>
  <c r="AV276" i="1"/>
  <c r="AL276" i="1"/>
  <c r="AB276" i="1"/>
  <c r="R276" i="1"/>
  <c r="BA143" i="1"/>
  <c r="AQ143" i="1"/>
  <c r="AG143" i="1"/>
  <c r="W143" i="1"/>
  <c r="M143" i="1"/>
  <c r="R16" i="1"/>
  <c r="AV280" i="1"/>
  <c r="AL280" i="1"/>
  <c r="AB280" i="1"/>
  <c r="R280" i="1"/>
  <c r="AV217" i="1"/>
  <c r="AL217" i="1"/>
  <c r="AB217" i="1"/>
  <c r="R217" i="1"/>
  <c r="P180" i="1"/>
  <c r="AB16" i="1"/>
  <c r="AV213" i="1"/>
  <c r="AL213" i="1"/>
  <c r="AB213" i="1"/>
  <c r="R213" i="1"/>
  <c r="AL12" i="1"/>
  <c r="AB12" i="1"/>
  <c r="R12" i="1"/>
</calcChain>
</file>

<file path=xl/sharedStrings.xml><?xml version="1.0" encoding="utf-8"?>
<sst xmlns="http://schemas.openxmlformats.org/spreadsheetml/2006/main" count="258" uniqueCount="62">
  <si>
    <t>2. Работники учреждений дополнительного образования детей, количественные характеристики</t>
  </si>
  <si>
    <t>Процентное соотношение работников в учреждениях дополнительного образования детей</t>
  </si>
  <si>
    <t>Таблица№1.</t>
  </si>
  <si>
    <t xml:space="preserve">год </t>
  </si>
  <si>
    <t>ведомства</t>
  </si>
  <si>
    <t>руководящие работники</t>
  </si>
  <si>
    <t>педагогические работники</t>
  </si>
  <si>
    <t>учебно-вспомогательный персонал</t>
  </si>
  <si>
    <t>обслуживающий персонал</t>
  </si>
  <si>
    <t>всего:</t>
  </si>
  <si>
    <t>кол-во</t>
  </si>
  <si>
    <t>%</t>
  </si>
  <si>
    <t>МОиН</t>
  </si>
  <si>
    <t>МК</t>
  </si>
  <si>
    <t>МС</t>
  </si>
  <si>
    <t>Всего:</t>
  </si>
  <si>
    <t>Количество педагогических и руководящих работников учреждениях</t>
  </si>
  <si>
    <t>Таблица№2.</t>
  </si>
  <si>
    <t>педагоги дополнительного образования</t>
  </si>
  <si>
    <t>тренеры- преподаватели</t>
  </si>
  <si>
    <t>педагоги организаторы</t>
  </si>
  <si>
    <t>социальных  педагоги</t>
  </si>
  <si>
    <t>методисты</t>
  </si>
  <si>
    <t>иные педагогические работники</t>
  </si>
  <si>
    <t>Всего</t>
  </si>
  <si>
    <t>Процентные изменения количества административных и педагогических работников</t>
  </si>
  <si>
    <t>Таблица№3.</t>
  </si>
  <si>
    <t>Изменение кадрового состава в %</t>
  </si>
  <si>
    <r>
      <t xml:space="preserve">Состав </t>
    </r>
    <r>
      <rPr>
        <b/>
        <sz val="9"/>
        <color rgb="FF000000"/>
        <rFont val="Lucida Console"/>
        <family val="3"/>
        <charset val="204"/>
      </rPr>
      <t>педагогических работников</t>
    </r>
    <r>
      <rPr>
        <sz val="9"/>
        <color rgb="FF000000"/>
        <rFont val="Lucida Console"/>
        <family val="3"/>
        <charset val="204"/>
      </rPr>
      <t xml:space="preserve"> по стажу работы (</t>
    </r>
    <r>
      <rPr>
        <sz val="9"/>
        <color theme="1"/>
        <rFont val="Lucida Console"/>
        <family val="3"/>
        <charset val="204"/>
      </rPr>
      <t>от общего количества педагогических работников учреждения</t>
    </r>
    <r>
      <rPr>
        <sz val="9"/>
        <color rgb="FF000000"/>
        <rFont val="Lucida Console"/>
        <family val="3"/>
        <charset val="204"/>
      </rPr>
      <t>)</t>
    </r>
  </si>
  <si>
    <t>Таблица№4.</t>
  </si>
  <si>
    <t>Год</t>
  </si>
  <si>
    <t>Ведомства</t>
  </si>
  <si>
    <t>менее 2 лет</t>
  </si>
  <si>
    <t>от 2 до 5 лет</t>
  </si>
  <si>
    <t>от 5 лет  до 10 лет</t>
  </si>
  <si>
    <t>от 10   до 20  лет</t>
  </si>
  <si>
    <t>более 20 лет</t>
  </si>
  <si>
    <t>Возраст педагогических работников от общего количества педагогических работников учреждения</t>
  </si>
  <si>
    <t>Таблица№5.</t>
  </si>
  <si>
    <t>Моложе 25 лет</t>
  </si>
  <si>
    <t>25—35 лет</t>
  </si>
  <si>
    <t>35 лет и  старше</t>
  </si>
  <si>
    <t>36 лет и  старше</t>
  </si>
  <si>
    <r>
      <t>Состав педагогических</t>
    </r>
    <r>
      <rPr>
        <b/>
        <sz val="9"/>
        <color theme="1"/>
        <rFont val="Lucida Console"/>
        <family val="3"/>
        <charset val="204"/>
      </rPr>
      <t xml:space="preserve"> </t>
    </r>
    <r>
      <rPr>
        <sz val="9"/>
        <color theme="1"/>
        <rFont val="Lucida Console"/>
        <family val="3"/>
        <charset val="204"/>
      </rPr>
      <t>работников по образованию от общего количества педагогических работников учреждения</t>
    </r>
  </si>
  <si>
    <t>Таблица№6.</t>
  </si>
  <si>
    <t>Высшее профессиональное</t>
  </si>
  <si>
    <t>Среднее профессиональное</t>
  </si>
  <si>
    <t>Начальное профессиональное</t>
  </si>
  <si>
    <t>среднее</t>
  </si>
  <si>
    <t>Среднее проффесиональное</t>
  </si>
  <si>
    <t>Начальное проффесиональное</t>
  </si>
  <si>
    <t>Количество педагогических работников, имеющих педагогическое образование</t>
  </si>
  <si>
    <t>Таблица№6.1.</t>
  </si>
  <si>
    <t>всего педагогических работников</t>
  </si>
  <si>
    <t>из них имеют педагогическое образование</t>
  </si>
  <si>
    <t>из них имеют педагогическое образование в %</t>
  </si>
  <si>
    <t>Квалификация  педагогических работников</t>
  </si>
  <si>
    <t>Таблица№7.</t>
  </si>
  <si>
    <t>Высшей категории</t>
  </si>
  <si>
    <t>Первой категории</t>
  </si>
  <si>
    <t>Второй категории</t>
  </si>
  <si>
    <t>не имеют категории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</si>
</sst>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4" x14ac:knownFonts="1">
    <font>
      <sz val="11"/>
      <color theme="1"/>
      <name val="Calibri"/>
      <family val="2"/>
      <charset val="204"/>
      <scheme val="minor"/>
    </font>
    <font>
      <sz val="7"/>
      <color theme="1"/>
      <name val="Book Antiqua"/>
      <family val="1"/>
      <charset val="204"/>
    </font>
    <font>
      <sz val="9"/>
      <color theme="1"/>
      <name val="Book Antiqua"/>
      <family val="1"/>
      <charset val="204"/>
    </font>
    <font>
      <b/>
      <sz val="9"/>
      <color theme="1"/>
      <name val="Lucida Console"/>
      <family val="3"/>
      <charset val="204"/>
    </font>
    <font>
      <sz val="9"/>
      <color theme="1"/>
      <name val="Lucida Console"/>
      <family val="3"/>
      <charset val="204"/>
    </font>
    <font>
      <sz val="9"/>
      <color rgb="FFFF0000"/>
      <name val="Book Antiqua"/>
      <family val="1"/>
      <charset val="204"/>
    </font>
    <font>
      <b/>
      <sz val="9"/>
      <color theme="1"/>
      <name val="Book Antiqua"/>
      <family val="1"/>
      <charset val="204"/>
    </font>
    <font>
      <sz val="9"/>
      <color rgb="FF000000"/>
      <name val="Book Antiqua"/>
      <family val="1"/>
      <charset val="204"/>
    </font>
    <font>
      <sz val="10"/>
      <color theme="1"/>
      <name val="Times New Roman"/>
      <family val="1"/>
      <charset val="204"/>
    </font>
    <font>
      <b/>
      <sz val="9"/>
      <color rgb="FF000000"/>
      <name val="Book Antiqua"/>
      <family val="1"/>
      <charset val="204"/>
    </font>
    <font>
      <sz val="8"/>
      <color theme="1"/>
      <name val="Book Antiqua"/>
      <family val="1"/>
      <charset val="204"/>
    </font>
    <font>
      <sz val="9"/>
      <color rgb="FF000000"/>
      <name val="Lucida Console"/>
      <family val="3"/>
      <charset val="204"/>
    </font>
    <font>
      <b/>
      <sz val="9"/>
      <color rgb="FF000000"/>
      <name val="Lucida Console"/>
      <family val="3"/>
      <charset val="204"/>
    </font>
    <font>
      <sz val="9"/>
      <name val="Book Antiqu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8FB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1" fontId="6" fillId="0" borderId="2" xfId="0" applyNumberFormat="1" applyFont="1" applyBorder="1" applyAlignment="1">
      <alignment vertical="center"/>
    </xf>
    <xf numFmtId="1" fontId="6" fillId="0" borderId="3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/>
    </xf>
    <xf numFmtId="10" fontId="7" fillId="0" borderId="1" xfId="0" applyNumberFormat="1" applyFont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 vertical="center"/>
    </xf>
    <xf numFmtId="0" fontId="4" fillId="2" borderId="0" xfId="0" applyFont="1" applyFill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0" fontId="0" fillId="0" borderId="1" xfId="0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16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Количество работников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5.7897713151382021E-2"/>
          <c:y val="0.19432888597258677"/>
          <c:w val="0.62616481073527652"/>
          <c:h val="0.68969123651210262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[1]кадры!$BL$86</c:f>
              <c:strCache>
                <c:ptCount val="1"/>
                <c:pt idx="0">
                  <c:v>руководящие работники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[1]кадры!$BK$87:$BK$89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[1]кадры!$BL$87:$BL$89</c:f>
              <c:numCache>
                <c:formatCode>General</c:formatCode>
                <c:ptCount val="3"/>
                <c:pt idx="0">
                  <c:v>1099</c:v>
                </c:pt>
                <c:pt idx="1">
                  <c:v>1016</c:v>
                </c:pt>
                <c:pt idx="2">
                  <c:v>932</c:v>
                </c:pt>
              </c:numCache>
            </c:numRef>
          </c:val>
        </c:ser>
        <c:ser>
          <c:idx val="1"/>
          <c:order val="1"/>
          <c:tx>
            <c:strRef>
              <c:f>[1]кадры!$BM$86</c:f>
              <c:strCache>
                <c:ptCount val="1"/>
                <c:pt idx="0">
                  <c:v>педагоги дополнительного образования</c:v>
                </c:pt>
              </c:strCache>
            </c:strRef>
          </c:tx>
          <c:spPr>
            <a:solidFill>
              <a:srgbClr val="92D050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[1]кадры!$BK$87:$BK$89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[1]кадры!$BM$87:$BM$89</c:f>
              <c:numCache>
                <c:formatCode>General</c:formatCode>
                <c:ptCount val="3"/>
                <c:pt idx="0">
                  <c:v>2603</c:v>
                </c:pt>
                <c:pt idx="1">
                  <c:v>2577</c:v>
                </c:pt>
                <c:pt idx="2">
                  <c:v>2598</c:v>
                </c:pt>
              </c:numCache>
            </c:numRef>
          </c:val>
        </c:ser>
        <c:ser>
          <c:idx val="2"/>
          <c:order val="2"/>
          <c:tx>
            <c:strRef>
              <c:f>[1]кадры!$BN$86</c:f>
              <c:strCache>
                <c:ptCount val="1"/>
                <c:pt idx="0">
                  <c:v>тренеры- преподаватели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[1]кадры!$BK$87:$BK$89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[1]кадры!$BN$87:$BN$89</c:f>
              <c:numCache>
                <c:formatCode>General</c:formatCode>
                <c:ptCount val="3"/>
                <c:pt idx="0">
                  <c:v>1286</c:v>
                </c:pt>
                <c:pt idx="1">
                  <c:v>1254</c:v>
                </c:pt>
                <c:pt idx="2">
                  <c:v>1027</c:v>
                </c:pt>
              </c:numCache>
            </c:numRef>
          </c:val>
        </c:ser>
        <c:ser>
          <c:idx val="3"/>
          <c:order val="3"/>
          <c:tx>
            <c:strRef>
              <c:f>[1]кадры!$BO$86</c:f>
              <c:strCache>
                <c:ptCount val="1"/>
                <c:pt idx="0">
                  <c:v>педагоги организаторы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[1]кадры!$BK$87:$BK$89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[1]кадры!$BO$87:$BO$89</c:f>
              <c:numCache>
                <c:formatCode>General</c:formatCode>
                <c:ptCount val="3"/>
                <c:pt idx="0">
                  <c:v>365</c:v>
                </c:pt>
                <c:pt idx="1">
                  <c:v>351</c:v>
                </c:pt>
                <c:pt idx="2">
                  <c:v>331</c:v>
                </c:pt>
              </c:numCache>
            </c:numRef>
          </c:val>
        </c:ser>
        <c:ser>
          <c:idx val="4"/>
          <c:order val="4"/>
          <c:tx>
            <c:strRef>
              <c:f>[1]кадры!$BP$86</c:f>
              <c:strCache>
                <c:ptCount val="1"/>
                <c:pt idx="0">
                  <c:v>социальных  педагоги</c:v>
                </c:pt>
              </c:strCache>
            </c:strRef>
          </c:tx>
          <c:invertIfNegative val="0"/>
          <c:cat>
            <c:numRef>
              <c:f>[1]кадры!$BK$87:$BK$89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[1]кадры!$BP$87:$BP$89</c:f>
              <c:numCache>
                <c:formatCode>General</c:formatCode>
                <c:ptCount val="3"/>
                <c:pt idx="0">
                  <c:v>6</c:v>
                </c:pt>
                <c:pt idx="1">
                  <c:v>7</c:v>
                </c:pt>
                <c:pt idx="2">
                  <c:v>6</c:v>
                </c:pt>
              </c:numCache>
            </c:numRef>
          </c:val>
        </c:ser>
        <c:ser>
          <c:idx val="5"/>
          <c:order val="5"/>
          <c:tx>
            <c:strRef>
              <c:f>[1]кадры!$BQ$86</c:f>
              <c:strCache>
                <c:ptCount val="1"/>
                <c:pt idx="0">
                  <c:v>методисты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[1]кадры!$BK$87:$BK$89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[1]кадры!$BQ$87:$BQ$89</c:f>
              <c:numCache>
                <c:formatCode>General</c:formatCode>
                <c:ptCount val="3"/>
                <c:pt idx="0">
                  <c:v>506</c:v>
                </c:pt>
                <c:pt idx="1">
                  <c:v>515</c:v>
                </c:pt>
                <c:pt idx="2">
                  <c:v>499</c:v>
                </c:pt>
              </c:numCache>
            </c:numRef>
          </c:val>
        </c:ser>
        <c:ser>
          <c:idx val="6"/>
          <c:order val="6"/>
          <c:tx>
            <c:strRef>
              <c:f>[1]кадры!$BR$86</c:f>
              <c:strCache>
                <c:ptCount val="1"/>
                <c:pt idx="0">
                  <c:v>иные педагогические работники</c:v>
                </c:pt>
              </c:strCache>
            </c:strRef>
          </c:tx>
          <c:spPr>
            <a:solidFill>
              <a:srgbClr val="A28EBC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[1]кадры!$BK$87:$BK$89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[1]кадры!$BR$87:$BR$89</c:f>
              <c:numCache>
                <c:formatCode>General</c:formatCode>
                <c:ptCount val="3"/>
                <c:pt idx="0">
                  <c:v>2162</c:v>
                </c:pt>
                <c:pt idx="1">
                  <c:v>2171</c:v>
                </c:pt>
                <c:pt idx="2">
                  <c:v>2242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100"/>
        <c:serLines/>
        <c:axId val="246360576"/>
        <c:axId val="263839040"/>
      </c:barChart>
      <c:catAx>
        <c:axId val="2463605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263839040"/>
        <c:crosses val="autoZero"/>
        <c:auto val="1"/>
        <c:lblAlgn val="ctr"/>
        <c:lblOffset val="100"/>
        <c:noMultiLvlLbl val="0"/>
      </c:catAx>
      <c:valAx>
        <c:axId val="26383904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463605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ru-RU" sz="1100"/>
              <a:t>Количество работников учреждений 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[1]кадры!$BL$22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[1]кадры!$BM$21:$BP$21</c:f>
              <c:strCache>
                <c:ptCount val="4"/>
                <c:pt idx="0">
                  <c:v>руководящие работники</c:v>
                </c:pt>
                <c:pt idx="1">
                  <c:v>педагогические работники</c:v>
                </c:pt>
                <c:pt idx="2">
                  <c:v>учебно-вспомогательный персонал</c:v>
                </c:pt>
                <c:pt idx="3">
                  <c:v>обслуживающий персонал</c:v>
                </c:pt>
              </c:strCache>
            </c:strRef>
          </c:cat>
          <c:val>
            <c:numRef>
              <c:f>[1]кадры!$BM$22:$BP$22</c:f>
              <c:numCache>
                <c:formatCode>General</c:formatCode>
                <c:ptCount val="4"/>
                <c:pt idx="0">
                  <c:v>1099</c:v>
                </c:pt>
                <c:pt idx="1">
                  <c:v>6920</c:v>
                </c:pt>
                <c:pt idx="2">
                  <c:v>736</c:v>
                </c:pt>
                <c:pt idx="3">
                  <c:v>3061</c:v>
                </c:pt>
              </c:numCache>
            </c:numRef>
          </c:val>
        </c:ser>
        <c:ser>
          <c:idx val="1"/>
          <c:order val="1"/>
          <c:tx>
            <c:strRef>
              <c:f>[1]кадры!$BL$23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dLbl>
              <c:idx val="2"/>
              <c:layout>
                <c:manualLayout>
                  <c:x val="4.3438911550850697E-3"/>
                  <c:y val="4.35255712731229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[1]кадры!$BM$21:$BP$21</c:f>
              <c:strCache>
                <c:ptCount val="4"/>
                <c:pt idx="0">
                  <c:v>руководящие работники</c:v>
                </c:pt>
                <c:pt idx="1">
                  <c:v>педагогические работники</c:v>
                </c:pt>
                <c:pt idx="2">
                  <c:v>учебно-вспомогательный персонал</c:v>
                </c:pt>
                <c:pt idx="3">
                  <c:v>обслуживающий персонал</c:v>
                </c:pt>
              </c:strCache>
            </c:strRef>
          </c:cat>
          <c:val>
            <c:numRef>
              <c:f>[1]кадры!$BM$23:$BP$23</c:f>
              <c:numCache>
                <c:formatCode>General</c:formatCode>
                <c:ptCount val="4"/>
                <c:pt idx="0">
                  <c:v>1016</c:v>
                </c:pt>
                <c:pt idx="1">
                  <c:v>6875</c:v>
                </c:pt>
                <c:pt idx="2">
                  <c:v>658</c:v>
                </c:pt>
                <c:pt idx="3">
                  <c:v>2997</c:v>
                </c:pt>
              </c:numCache>
            </c:numRef>
          </c:val>
        </c:ser>
        <c:ser>
          <c:idx val="2"/>
          <c:order val="2"/>
          <c:tx>
            <c:strRef>
              <c:f>[1]кадры!$BL$24</c:f>
              <c:strCache>
                <c:ptCount val="1"/>
                <c:pt idx="0">
                  <c:v>2018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1.303167346525537E-2"/>
                  <c:y val="4.35255712731229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[1]кадры!$BM$21:$BP$21</c:f>
              <c:strCache>
                <c:ptCount val="4"/>
                <c:pt idx="0">
                  <c:v>руководящие работники</c:v>
                </c:pt>
                <c:pt idx="1">
                  <c:v>педагогические работники</c:v>
                </c:pt>
                <c:pt idx="2">
                  <c:v>учебно-вспомогательный персонал</c:v>
                </c:pt>
                <c:pt idx="3">
                  <c:v>обслуживающий персонал</c:v>
                </c:pt>
              </c:strCache>
            </c:strRef>
          </c:cat>
          <c:val>
            <c:numRef>
              <c:f>[1]кадры!$BM$24:$BP$24</c:f>
              <c:numCache>
                <c:formatCode>General</c:formatCode>
                <c:ptCount val="4"/>
                <c:pt idx="0">
                  <c:v>932</c:v>
                </c:pt>
                <c:pt idx="1">
                  <c:v>6703</c:v>
                </c:pt>
                <c:pt idx="2">
                  <c:v>588</c:v>
                </c:pt>
                <c:pt idx="3">
                  <c:v>2846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46359040"/>
        <c:axId val="258033920"/>
      </c:barChart>
      <c:catAx>
        <c:axId val="246359040"/>
        <c:scaling>
          <c:orientation val="minMax"/>
        </c:scaling>
        <c:delete val="0"/>
        <c:axPos val="b"/>
        <c:majorTickMark val="none"/>
        <c:minorTickMark val="none"/>
        <c:tickLblPos val="nextTo"/>
        <c:crossAx val="258033920"/>
        <c:crosses val="autoZero"/>
        <c:auto val="1"/>
        <c:lblAlgn val="ctr"/>
        <c:lblOffset val="100"/>
        <c:noMultiLvlLbl val="0"/>
      </c:catAx>
      <c:valAx>
        <c:axId val="25803392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24635904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3716938826839273"/>
          <c:y val="0.88850503062117236"/>
          <c:w val="0.16297139484967285"/>
          <c:h val="9.9186307156091683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[1]кадры!$BL$39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59B3CB"/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-7.87037037037037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4.3478260869564689E-3"/>
                  <c:y val="-6.94444444444444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58,6%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2791228058266699E-2"/>
                  <c:y val="-3.6667089302758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89843660846742E-3"/>
                  <c:y val="-8.33336978710993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[1]кадры!$BM$38:$BP$38</c:f>
              <c:strCache>
                <c:ptCount val="4"/>
                <c:pt idx="0">
                  <c:v>руководящие работники</c:v>
                </c:pt>
                <c:pt idx="1">
                  <c:v>педагогические работники</c:v>
                </c:pt>
                <c:pt idx="2">
                  <c:v>учебно-вспомогательный персонал</c:v>
                </c:pt>
                <c:pt idx="3">
                  <c:v>обслуживающий персонал</c:v>
                </c:pt>
              </c:strCache>
            </c:strRef>
          </c:cat>
          <c:val>
            <c:numRef>
              <c:f>[1]кадры!$BM$39:$BP$39</c:f>
              <c:numCache>
                <c:formatCode>0.00%</c:formatCode>
                <c:ptCount val="4"/>
                <c:pt idx="0">
                  <c:v>9.2999999999999999E-2</c:v>
                </c:pt>
                <c:pt idx="1">
                  <c:v>0.58599999999999997</c:v>
                </c:pt>
                <c:pt idx="2">
                  <c:v>6.2E-2</c:v>
                </c:pt>
                <c:pt idx="3">
                  <c:v>0.25900000000000001</c:v>
                </c:pt>
              </c:numCache>
            </c:numRef>
          </c:val>
        </c:ser>
        <c:ser>
          <c:idx val="1"/>
          <c:order val="1"/>
          <c:tx>
            <c:strRef>
              <c:f>[1]кадры!$BL$40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dLbl>
              <c:idx val="0"/>
              <c:layout>
                <c:manualLayout>
                  <c:x val="1.1594202898550725E-2"/>
                  <c:y val="-7.8703703703703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1594202898550725E-2"/>
                  <c:y val="-6.94444444444444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2611768290355685E-2"/>
                  <c:y val="-4.1481794361637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5941914869336986E-2"/>
                  <c:y val="-9.25925925925925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[1]кадры!$BM$38:$BP$38</c:f>
              <c:strCache>
                <c:ptCount val="4"/>
                <c:pt idx="0">
                  <c:v>руководящие работники</c:v>
                </c:pt>
                <c:pt idx="1">
                  <c:v>педагогические работники</c:v>
                </c:pt>
                <c:pt idx="2">
                  <c:v>учебно-вспомогательный персонал</c:v>
                </c:pt>
                <c:pt idx="3">
                  <c:v>обслуживающий персонал</c:v>
                </c:pt>
              </c:strCache>
            </c:strRef>
          </c:cat>
          <c:val>
            <c:numRef>
              <c:f>[1]кадры!$BM$40:$BP$40</c:f>
              <c:numCache>
                <c:formatCode>0.0%</c:formatCode>
                <c:ptCount val="4"/>
                <c:pt idx="0">
                  <c:v>8.7999999999999995E-2</c:v>
                </c:pt>
                <c:pt idx="1">
                  <c:v>0.59499999999999997</c:v>
                </c:pt>
                <c:pt idx="2">
                  <c:v>5.7000000000000002E-2</c:v>
                </c:pt>
                <c:pt idx="3">
                  <c:v>0.26</c:v>
                </c:pt>
              </c:numCache>
            </c:numRef>
          </c:val>
        </c:ser>
        <c:ser>
          <c:idx val="2"/>
          <c:order val="2"/>
          <c:tx>
            <c:strRef>
              <c:f>[1]кадры!$BL$41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dLbl>
              <c:idx val="0"/>
              <c:layout>
                <c:manualLayout>
                  <c:x val="1.4492753623188406E-2"/>
                  <c:y val="-7.26689882147663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8840579710144821E-2"/>
                  <c:y val="-5.98450491180428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0289855072463767E-2"/>
                  <c:y val="-3.41971709245959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6086956521739129E-2"/>
                  <c:y val="-8.97675736770643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[1]кадры!$BM$38:$BP$38</c:f>
              <c:strCache>
                <c:ptCount val="4"/>
                <c:pt idx="0">
                  <c:v>руководящие работники</c:v>
                </c:pt>
                <c:pt idx="1">
                  <c:v>педагогические работники</c:v>
                </c:pt>
                <c:pt idx="2">
                  <c:v>учебно-вспомогательный персонал</c:v>
                </c:pt>
                <c:pt idx="3">
                  <c:v>обслуживающий персонал</c:v>
                </c:pt>
              </c:strCache>
            </c:strRef>
          </c:cat>
          <c:val>
            <c:numRef>
              <c:f>[1]кадры!$BM$41:$BP$41</c:f>
              <c:numCache>
                <c:formatCode>0.0%</c:formatCode>
                <c:ptCount val="4"/>
                <c:pt idx="0">
                  <c:v>8.4000000000000005E-2</c:v>
                </c:pt>
                <c:pt idx="1">
                  <c:v>0.60599999999999998</c:v>
                </c:pt>
                <c:pt idx="2">
                  <c:v>5.2999999999999999E-2</c:v>
                </c:pt>
                <c:pt idx="3">
                  <c:v>0.25700000000000001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6360064"/>
        <c:axId val="258036800"/>
        <c:axId val="0"/>
      </c:bar3DChart>
      <c:catAx>
        <c:axId val="246360064"/>
        <c:scaling>
          <c:orientation val="minMax"/>
        </c:scaling>
        <c:delete val="0"/>
        <c:axPos val="b"/>
        <c:majorTickMark val="out"/>
        <c:minorTickMark val="none"/>
        <c:tickLblPos val="nextTo"/>
        <c:crossAx val="258036800"/>
        <c:crosses val="autoZero"/>
        <c:auto val="1"/>
        <c:lblAlgn val="ctr"/>
        <c:lblOffset val="100"/>
        <c:noMultiLvlLbl val="0"/>
      </c:catAx>
      <c:valAx>
        <c:axId val="2580368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63600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3952547009660803"/>
          <c:y val="0.23727304355389331"/>
          <c:w val="5.4006504621704893E-2"/>
          <c:h val="0.23189417995116807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59B3CB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strRef>
              <c:f>[1]кадры!$BM$104:$BS$104</c:f>
              <c:strCache>
                <c:ptCount val="7"/>
                <c:pt idx="0">
                  <c:v>руководящие работники</c:v>
                </c:pt>
                <c:pt idx="1">
                  <c:v>педагоги дополнительного образования</c:v>
                </c:pt>
                <c:pt idx="2">
                  <c:v>тренеры- преподаватели</c:v>
                </c:pt>
                <c:pt idx="3">
                  <c:v>педагоги организаторы</c:v>
                </c:pt>
                <c:pt idx="4">
                  <c:v>социальных  педагоги</c:v>
                </c:pt>
                <c:pt idx="5">
                  <c:v>методисты</c:v>
                </c:pt>
                <c:pt idx="6">
                  <c:v>иные педагогические работники</c:v>
                </c:pt>
              </c:strCache>
            </c:strRef>
          </c:cat>
          <c:val>
            <c:numRef>
              <c:f>[1]кадры!$BM$106:$BS$106</c:f>
              <c:numCache>
                <c:formatCode>General</c:formatCode>
                <c:ptCount val="7"/>
                <c:pt idx="0">
                  <c:v>-8.3000000000000007</c:v>
                </c:pt>
                <c:pt idx="1">
                  <c:v>0.8</c:v>
                </c:pt>
                <c:pt idx="2">
                  <c:v>-18.100000000000001</c:v>
                </c:pt>
                <c:pt idx="3">
                  <c:v>-5.7</c:v>
                </c:pt>
                <c:pt idx="4">
                  <c:v>-14.3</c:v>
                </c:pt>
                <c:pt idx="5">
                  <c:v>-3.1</c:v>
                </c:pt>
                <c:pt idx="6">
                  <c:v>3.3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236402688"/>
        <c:axId val="262889472"/>
      </c:barChart>
      <c:catAx>
        <c:axId val="236402688"/>
        <c:scaling>
          <c:orientation val="maxMin"/>
        </c:scaling>
        <c:delete val="0"/>
        <c:axPos val="l"/>
        <c:majorTickMark val="none"/>
        <c:minorTickMark val="none"/>
        <c:tickLblPos val="low"/>
        <c:crossAx val="262889472"/>
        <c:crosses val="autoZero"/>
        <c:auto val="1"/>
        <c:lblAlgn val="ctr"/>
        <c:lblOffset val="100"/>
        <c:noMultiLvlLbl val="0"/>
      </c:catAx>
      <c:valAx>
        <c:axId val="262889472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236402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area3DChart>
        <c:grouping val="standard"/>
        <c:varyColors val="0"/>
        <c:ser>
          <c:idx val="0"/>
          <c:order val="0"/>
          <c:tx>
            <c:strRef>
              <c:f>[1]кадры!$BL$154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00B0F0"/>
            </a:solidFill>
          </c:spPr>
          <c:cat>
            <c:strRef>
              <c:f>[1]кадры!$BM$153:$BQ$153</c:f>
              <c:strCache>
                <c:ptCount val="5"/>
                <c:pt idx="0">
                  <c:v>менее 2 лет</c:v>
                </c:pt>
                <c:pt idx="1">
                  <c:v>от 2 до 5 лет</c:v>
                </c:pt>
                <c:pt idx="2">
                  <c:v>от 5 лет  до 10 лет</c:v>
                </c:pt>
                <c:pt idx="3">
                  <c:v>от 10   до 20  лет</c:v>
                </c:pt>
                <c:pt idx="4">
                  <c:v>более 20 лет</c:v>
                </c:pt>
              </c:strCache>
            </c:strRef>
          </c:cat>
          <c:val>
            <c:numRef>
              <c:f>[1]кадры!$BM$154:$BQ$154</c:f>
              <c:numCache>
                <c:formatCode>General</c:formatCode>
                <c:ptCount val="5"/>
                <c:pt idx="0">
                  <c:v>522</c:v>
                </c:pt>
                <c:pt idx="1">
                  <c:v>670</c:v>
                </c:pt>
                <c:pt idx="2">
                  <c:v>883</c:v>
                </c:pt>
                <c:pt idx="3">
                  <c:v>1485</c:v>
                </c:pt>
                <c:pt idx="4">
                  <c:v>3360</c:v>
                </c:pt>
              </c:numCache>
            </c:numRef>
          </c:val>
        </c:ser>
        <c:ser>
          <c:idx val="1"/>
          <c:order val="1"/>
          <c:tx>
            <c:strRef>
              <c:f>[1]кадры!$BL$155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92D050"/>
            </a:solidFill>
          </c:spPr>
          <c:cat>
            <c:strRef>
              <c:f>[1]кадры!$BM$153:$BQ$153</c:f>
              <c:strCache>
                <c:ptCount val="5"/>
                <c:pt idx="0">
                  <c:v>менее 2 лет</c:v>
                </c:pt>
                <c:pt idx="1">
                  <c:v>от 2 до 5 лет</c:v>
                </c:pt>
                <c:pt idx="2">
                  <c:v>от 5 лет  до 10 лет</c:v>
                </c:pt>
                <c:pt idx="3">
                  <c:v>от 10   до 20  лет</c:v>
                </c:pt>
                <c:pt idx="4">
                  <c:v>более 20 лет</c:v>
                </c:pt>
              </c:strCache>
            </c:strRef>
          </c:cat>
          <c:val>
            <c:numRef>
              <c:f>[1]кадры!$BM$155:$BQ$155</c:f>
              <c:numCache>
                <c:formatCode>General</c:formatCode>
                <c:ptCount val="5"/>
                <c:pt idx="0">
                  <c:v>423</c:v>
                </c:pt>
                <c:pt idx="1">
                  <c:v>657</c:v>
                </c:pt>
                <c:pt idx="2">
                  <c:v>820</c:v>
                </c:pt>
                <c:pt idx="3">
                  <c:v>1472</c:v>
                </c:pt>
                <c:pt idx="4">
                  <c:v>3503</c:v>
                </c:pt>
              </c:numCache>
            </c:numRef>
          </c:val>
        </c:ser>
        <c:ser>
          <c:idx val="2"/>
          <c:order val="2"/>
          <c:tx>
            <c:strRef>
              <c:f>[1]кадры!$BL$156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C000"/>
            </a:solidFill>
          </c:spPr>
          <c:cat>
            <c:strRef>
              <c:f>[1]кадры!$BM$153:$BQ$153</c:f>
              <c:strCache>
                <c:ptCount val="5"/>
                <c:pt idx="0">
                  <c:v>менее 2 лет</c:v>
                </c:pt>
                <c:pt idx="1">
                  <c:v>от 2 до 5 лет</c:v>
                </c:pt>
                <c:pt idx="2">
                  <c:v>от 5 лет  до 10 лет</c:v>
                </c:pt>
                <c:pt idx="3">
                  <c:v>от 10   до 20  лет</c:v>
                </c:pt>
                <c:pt idx="4">
                  <c:v>более 20 лет</c:v>
                </c:pt>
              </c:strCache>
            </c:strRef>
          </c:cat>
          <c:val>
            <c:numRef>
              <c:f>[1]кадры!$BM$156:$BQ$156</c:f>
              <c:numCache>
                <c:formatCode>General</c:formatCode>
                <c:ptCount val="5"/>
                <c:pt idx="0">
                  <c:v>340</c:v>
                </c:pt>
                <c:pt idx="1">
                  <c:v>601</c:v>
                </c:pt>
                <c:pt idx="2">
                  <c:v>783</c:v>
                </c:pt>
                <c:pt idx="3">
                  <c:v>1457</c:v>
                </c:pt>
                <c:pt idx="4">
                  <c:v>3522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6403200"/>
        <c:axId val="262892352"/>
        <c:axId val="238661632"/>
      </c:area3DChart>
      <c:catAx>
        <c:axId val="236403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62892352"/>
        <c:crosses val="autoZero"/>
        <c:auto val="1"/>
        <c:lblAlgn val="ctr"/>
        <c:lblOffset val="100"/>
        <c:noMultiLvlLbl val="0"/>
      </c:catAx>
      <c:valAx>
        <c:axId val="26289235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236403200"/>
        <c:crosses val="autoZero"/>
        <c:crossBetween val="midCat"/>
      </c:valAx>
      <c:serAx>
        <c:axId val="238661632"/>
        <c:scaling>
          <c:orientation val="minMax"/>
        </c:scaling>
        <c:delete val="0"/>
        <c:axPos val="b"/>
        <c:majorTickMark val="out"/>
        <c:minorTickMark val="none"/>
        <c:tickLblPos val="nextTo"/>
        <c:crossAx val="262892352"/>
        <c:crosses val="autoZero"/>
      </c:serAx>
    </c:plotArea>
    <c:legend>
      <c:legendPos val="b"/>
      <c:layout>
        <c:manualLayout>
          <c:xMode val="edge"/>
          <c:yMode val="edge"/>
          <c:x val="0.22612063991839215"/>
          <c:y val="0.88850503062117236"/>
          <c:w val="0.1617999739428842"/>
          <c:h val="0.11149483348263406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view3D>
      <c:rotX val="10"/>
      <c:rotY val="100"/>
      <c:depthPercent val="6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[1]кадры!$BL$167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baseline="0">
                        <a:solidFill>
                          <a:schemeClr val="tx1"/>
                        </a:solidFill>
                      </a:rPr>
                      <a:t>5,4%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[1]кадры!$BM$166:$BQ$166</c:f>
              <c:strCache>
                <c:ptCount val="5"/>
                <c:pt idx="0">
                  <c:v>менее 2 лет</c:v>
                </c:pt>
                <c:pt idx="1">
                  <c:v>от 2 до 5 лет</c:v>
                </c:pt>
                <c:pt idx="2">
                  <c:v>от 5 лет  до 10 лет</c:v>
                </c:pt>
                <c:pt idx="3">
                  <c:v>от 10   до 20  лет</c:v>
                </c:pt>
                <c:pt idx="4">
                  <c:v>более 20 лет</c:v>
                </c:pt>
              </c:strCache>
            </c:strRef>
          </c:cat>
          <c:val>
            <c:numRef>
              <c:f>[1]кадры!$BM$167:$BQ$167</c:f>
              <c:numCache>
                <c:formatCode>0.0%</c:formatCode>
                <c:ptCount val="5"/>
                <c:pt idx="0">
                  <c:v>7.4999999999999997E-2</c:v>
                </c:pt>
                <c:pt idx="1">
                  <c:v>9.7000000000000003E-2</c:v>
                </c:pt>
                <c:pt idx="2">
                  <c:v>0.128</c:v>
                </c:pt>
                <c:pt idx="3">
                  <c:v>0.215</c:v>
                </c:pt>
                <c:pt idx="4">
                  <c:v>0.48599999999999999</c:v>
                </c:pt>
              </c:numCache>
            </c:numRef>
          </c:val>
        </c:ser>
        <c:ser>
          <c:idx val="1"/>
          <c:order val="1"/>
          <c:tx>
            <c:strRef>
              <c:f>[1]кадры!$BL$168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4,6%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[1]кадры!$BM$166:$BQ$166</c:f>
              <c:strCache>
                <c:ptCount val="5"/>
                <c:pt idx="0">
                  <c:v>менее 2 лет</c:v>
                </c:pt>
                <c:pt idx="1">
                  <c:v>от 2 до 5 лет</c:v>
                </c:pt>
                <c:pt idx="2">
                  <c:v>от 5 лет  до 10 лет</c:v>
                </c:pt>
                <c:pt idx="3">
                  <c:v>от 10   до 20  лет</c:v>
                </c:pt>
                <c:pt idx="4">
                  <c:v>более 20 лет</c:v>
                </c:pt>
              </c:strCache>
            </c:strRef>
          </c:cat>
          <c:val>
            <c:numRef>
              <c:f>[1]кадры!$BM$168:$BQ$168</c:f>
              <c:numCache>
                <c:formatCode>0.0%</c:formatCode>
                <c:ptCount val="5"/>
                <c:pt idx="0">
                  <c:v>6.2E-2</c:v>
                </c:pt>
                <c:pt idx="1">
                  <c:v>9.6000000000000002E-2</c:v>
                </c:pt>
                <c:pt idx="2">
                  <c:v>0.11899999999999999</c:v>
                </c:pt>
                <c:pt idx="3">
                  <c:v>0.214</c:v>
                </c:pt>
                <c:pt idx="4">
                  <c:v>0.51</c:v>
                </c:pt>
              </c:numCache>
            </c:numRef>
          </c:val>
        </c:ser>
        <c:ser>
          <c:idx val="2"/>
          <c:order val="2"/>
          <c:tx>
            <c:strRef>
              <c:f>[1]кадры!$BL$172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dLbl>
              <c:idx val="0"/>
              <c:layout>
                <c:manualLayout>
                  <c:x val="4.3352423571156196E-3"/>
                  <c:y val="-9.867820967286614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[1]кадры!$BM$166:$BQ$166</c:f>
              <c:strCache>
                <c:ptCount val="5"/>
                <c:pt idx="0">
                  <c:v>менее 2 лет</c:v>
                </c:pt>
                <c:pt idx="1">
                  <c:v>от 2 до 5 лет</c:v>
                </c:pt>
                <c:pt idx="2">
                  <c:v>от 5 лет  до 10 лет</c:v>
                </c:pt>
                <c:pt idx="3">
                  <c:v>от 10   до 20  лет</c:v>
                </c:pt>
                <c:pt idx="4">
                  <c:v>более 20 лет</c:v>
                </c:pt>
              </c:strCache>
            </c:strRef>
          </c:cat>
          <c:val>
            <c:numRef>
              <c:f>[1]кадры!$BM$172:$BQ$172</c:f>
              <c:numCache>
                <c:formatCode>0.0%</c:formatCode>
                <c:ptCount val="5"/>
                <c:pt idx="0">
                  <c:v>5.0999999999999997E-2</c:v>
                </c:pt>
                <c:pt idx="1">
                  <c:v>0.09</c:v>
                </c:pt>
                <c:pt idx="2">
                  <c:v>0.11700000000000001</c:v>
                </c:pt>
                <c:pt idx="3">
                  <c:v>0.217</c:v>
                </c:pt>
                <c:pt idx="4">
                  <c:v>0.52500000000000002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cylinder"/>
        <c:axId val="248783872"/>
        <c:axId val="262895232"/>
        <c:axId val="0"/>
      </c:bar3DChart>
      <c:catAx>
        <c:axId val="248783872"/>
        <c:scaling>
          <c:orientation val="minMax"/>
        </c:scaling>
        <c:delete val="0"/>
        <c:axPos val="l"/>
        <c:majorTickMark val="none"/>
        <c:minorTickMark val="none"/>
        <c:tickLblPos val="nextTo"/>
        <c:crossAx val="262895232"/>
        <c:crosses val="autoZero"/>
        <c:auto val="1"/>
        <c:lblAlgn val="ctr"/>
        <c:lblOffset val="100"/>
        <c:noMultiLvlLbl val="0"/>
      </c:catAx>
      <c:valAx>
        <c:axId val="262895232"/>
        <c:scaling>
          <c:orientation val="minMax"/>
        </c:scaling>
        <c:delete val="0"/>
        <c:axPos val="b"/>
        <c:majorGridlines/>
        <c:numFmt formatCode="0.0%" sourceLinked="1"/>
        <c:majorTickMark val="none"/>
        <c:minorTickMark val="none"/>
        <c:tickLblPos val="nextTo"/>
        <c:crossAx val="2487838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3747931941474005"/>
          <c:y val="0.28296618336372503"/>
          <c:w val="5.3850195871028704E-2"/>
          <c:h val="0.2919943852368346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[1]кадры!$BL$191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2.1012306547888236E-2"/>
                  <c:y val="-3.24074074074074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[1]кадры!$BM$190:$BO$190</c:f>
              <c:strCache>
                <c:ptCount val="3"/>
                <c:pt idx="0">
                  <c:v>Моложе 25 лет</c:v>
                </c:pt>
                <c:pt idx="1">
                  <c:v>25—35 лет</c:v>
                </c:pt>
                <c:pt idx="2">
                  <c:v>36 лет и  старше</c:v>
                </c:pt>
              </c:strCache>
            </c:strRef>
          </c:cat>
          <c:val>
            <c:numRef>
              <c:f>[1]кадры!$BM$191:$BO$191</c:f>
              <c:numCache>
                <c:formatCode>0.0%</c:formatCode>
                <c:ptCount val="3"/>
                <c:pt idx="0">
                  <c:v>9.5000000000000001E-2</c:v>
                </c:pt>
                <c:pt idx="1">
                  <c:v>0.21</c:v>
                </c:pt>
                <c:pt idx="2">
                  <c:v>0.69499999999999995</c:v>
                </c:pt>
              </c:numCache>
            </c:numRef>
          </c:val>
        </c:ser>
        <c:ser>
          <c:idx val="1"/>
          <c:order val="1"/>
          <c:tx>
            <c:strRef>
              <c:f>[1]кадры!$BL$192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dLbl>
              <c:idx val="0"/>
              <c:layout>
                <c:manualLayout>
                  <c:x val="9.8056842282674261E-3"/>
                  <c:y val="-4.16666666666667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[1]кадры!$BM$190:$BO$190</c:f>
              <c:strCache>
                <c:ptCount val="3"/>
                <c:pt idx="0">
                  <c:v>Моложе 25 лет</c:v>
                </c:pt>
                <c:pt idx="1">
                  <c:v>25—35 лет</c:v>
                </c:pt>
                <c:pt idx="2">
                  <c:v>36 лет и  старше</c:v>
                </c:pt>
              </c:strCache>
            </c:strRef>
          </c:cat>
          <c:val>
            <c:numRef>
              <c:f>[1]кадры!$BM$192:$BO$192</c:f>
              <c:numCache>
                <c:formatCode>0.0%</c:formatCode>
                <c:ptCount val="3"/>
                <c:pt idx="0">
                  <c:v>8.4000000000000005E-2</c:v>
                </c:pt>
                <c:pt idx="1">
                  <c:v>0.20699999999999999</c:v>
                </c:pt>
                <c:pt idx="2">
                  <c:v>0.70799999999999996</c:v>
                </c:pt>
              </c:numCache>
            </c:numRef>
          </c:val>
        </c:ser>
        <c:ser>
          <c:idx val="2"/>
          <c:order val="2"/>
          <c:tx>
            <c:strRef>
              <c:f>[1]кадры!$BL$193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[1]кадры!$BM$190:$BO$190</c:f>
              <c:strCache>
                <c:ptCount val="3"/>
                <c:pt idx="0">
                  <c:v>Моложе 25 лет</c:v>
                </c:pt>
                <c:pt idx="1">
                  <c:v>25—35 лет</c:v>
                </c:pt>
                <c:pt idx="2">
                  <c:v>36 лет и  старше</c:v>
                </c:pt>
              </c:strCache>
            </c:strRef>
          </c:cat>
          <c:val>
            <c:numRef>
              <c:f>[1]кадры!$BM$193:$BO$193</c:f>
              <c:numCache>
                <c:formatCode>0.0%</c:formatCode>
                <c:ptCount val="3"/>
                <c:pt idx="0">
                  <c:v>7.4999999999999997E-2</c:v>
                </c:pt>
                <c:pt idx="1">
                  <c:v>0.20499999999999999</c:v>
                </c:pt>
                <c:pt idx="2">
                  <c:v>0.72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gapDepth val="204"/>
        <c:shape val="cylinder"/>
        <c:axId val="237052416"/>
        <c:axId val="264052736"/>
        <c:axId val="0"/>
      </c:bar3DChart>
      <c:catAx>
        <c:axId val="237052416"/>
        <c:scaling>
          <c:orientation val="minMax"/>
        </c:scaling>
        <c:delete val="0"/>
        <c:axPos val="b"/>
        <c:majorTickMark val="none"/>
        <c:minorTickMark val="none"/>
        <c:tickLblPos val="nextTo"/>
        <c:crossAx val="264052736"/>
        <c:crosses val="autoZero"/>
        <c:auto val="1"/>
        <c:lblAlgn val="ctr"/>
        <c:lblOffset val="100"/>
        <c:noMultiLvlLbl val="0"/>
      </c:catAx>
      <c:valAx>
        <c:axId val="264052736"/>
        <c:scaling>
          <c:orientation val="minMax"/>
        </c:scaling>
        <c:delete val="0"/>
        <c:axPos val="l"/>
        <c:majorGridlines/>
        <c:numFmt formatCode="0.0%" sourceLinked="1"/>
        <c:majorTickMark val="none"/>
        <c:minorTickMark val="none"/>
        <c:tickLblPos val="nextTo"/>
        <c:crossAx val="2370524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3939390262680578"/>
          <c:y val="0.23375404445743123"/>
          <c:w val="5.3767419687828832E-2"/>
          <c:h val="0.27437721824681244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121105234236208"/>
          <c:y val="4.9794246750631342E-2"/>
          <c:w val="0.72520673269257241"/>
          <c:h val="0.51565382127180281"/>
        </c:manualLayout>
      </c:layout>
      <c:bar3DChart>
        <c:barDir val="bar"/>
        <c:grouping val="stacked"/>
        <c:varyColors val="0"/>
        <c:ser>
          <c:idx val="0"/>
          <c:order val="0"/>
          <c:tx>
            <c:strRef>
              <c:f>[1]кадры!$BL$232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00B0F0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strRef>
              <c:f>[1]кадры!$BM$231:$BP$231</c:f>
              <c:strCache>
                <c:ptCount val="4"/>
                <c:pt idx="0">
                  <c:v>Высшее профессиональное</c:v>
                </c:pt>
                <c:pt idx="1">
                  <c:v>Среднее проффесиональное</c:v>
                </c:pt>
                <c:pt idx="2">
                  <c:v>Начальное проффесиональное</c:v>
                </c:pt>
                <c:pt idx="3">
                  <c:v>среднее</c:v>
                </c:pt>
              </c:strCache>
            </c:strRef>
          </c:cat>
          <c:val>
            <c:numRef>
              <c:f>[1]кадры!$BM$232:$BP$232</c:f>
              <c:numCache>
                <c:formatCode>0.0%</c:formatCode>
                <c:ptCount val="4"/>
                <c:pt idx="0">
                  <c:v>0.72299999999999998</c:v>
                </c:pt>
                <c:pt idx="1">
                  <c:v>0.24299999999999999</c:v>
                </c:pt>
                <c:pt idx="2">
                  <c:v>8.9999999999999993E-3</c:v>
                </c:pt>
                <c:pt idx="3">
                  <c:v>2.5000000000000001E-2</c:v>
                </c:pt>
              </c:numCache>
            </c:numRef>
          </c:val>
        </c:ser>
        <c:ser>
          <c:idx val="1"/>
          <c:order val="1"/>
          <c:tx>
            <c:strRef>
              <c:f>[1]кадры!$BL$233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[1]кадры!$BM$231:$BP$231</c:f>
              <c:strCache>
                <c:ptCount val="4"/>
                <c:pt idx="0">
                  <c:v>Высшее профессиональное</c:v>
                </c:pt>
                <c:pt idx="1">
                  <c:v>Среднее проффесиональное</c:v>
                </c:pt>
                <c:pt idx="2">
                  <c:v>Начальное проффесиональное</c:v>
                </c:pt>
                <c:pt idx="3">
                  <c:v>среднее</c:v>
                </c:pt>
              </c:strCache>
            </c:strRef>
          </c:cat>
          <c:val>
            <c:numRef>
              <c:f>[1]кадры!$BM$233:$BP$233</c:f>
              <c:numCache>
                <c:formatCode>0.0%</c:formatCode>
                <c:ptCount val="4"/>
                <c:pt idx="0">
                  <c:v>0.73699999999999999</c:v>
                </c:pt>
                <c:pt idx="1">
                  <c:v>0.23400000000000001</c:v>
                </c:pt>
                <c:pt idx="2">
                  <c:v>6.0000000000000001E-3</c:v>
                </c:pt>
                <c:pt idx="3">
                  <c:v>2.3E-2</c:v>
                </c:pt>
              </c:numCache>
            </c:numRef>
          </c:val>
        </c:ser>
        <c:ser>
          <c:idx val="2"/>
          <c:order val="2"/>
          <c:tx>
            <c:strRef>
              <c:f>[1]кадры!$BL$234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[1]кадры!$BM$231:$BP$231</c:f>
              <c:strCache>
                <c:ptCount val="4"/>
                <c:pt idx="0">
                  <c:v>Высшее профессиональное</c:v>
                </c:pt>
                <c:pt idx="1">
                  <c:v>Среднее проффесиональное</c:v>
                </c:pt>
                <c:pt idx="2">
                  <c:v>Начальное проффесиональное</c:v>
                </c:pt>
                <c:pt idx="3">
                  <c:v>среднее</c:v>
                </c:pt>
              </c:strCache>
            </c:strRef>
          </c:cat>
          <c:val>
            <c:numRef>
              <c:f>[1]кадры!$BM$234:$BP$234</c:f>
              <c:numCache>
                <c:formatCode>0.0%</c:formatCode>
                <c:ptCount val="4"/>
                <c:pt idx="0">
                  <c:v>0.746</c:v>
                </c:pt>
                <c:pt idx="1">
                  <c:v>0.23200000000000001</c:v>
                </c:pt>
                <c:pt idx="2">
                  <c:v>6.0000000000000001E-3</c:v>
                </c:pt>
                <c:pt idx="3">
                  <c:v>1.7000000000000001E-2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4"/>
        <c:gapDepth val="89"/>
        <c:shape val="cylinder"/>
        <c:axId val="248785920"/>
        <c:axId val="264055616"/>
        <c:axId val="0"/>
      </c:bar3DChart>
      <c:catAx>
        <c:axId val="248785920"/>
        <c:scaling>
          <c:orientation val="minMax"/>
        </c:scaling>
        <c:delete val="0"/>
        <c:axPos val="l"/>
        <c:majorTickMark val="none"/>
        <c:minorTickMark val="none"/>
        <c:tickLblPos val="nextTo"/>
        <c:crossAx val="264055616"/>
        <c:crosses val="autoZero"/>
        <c:auto val="1"/>
        <c:lblAlgn val="ctr"/>
        <c:lblOffset val="100"/>
        <c:noMultiLvlLbl val="0"/>
      </c:catAx>
      <c:valAx>
        <c:axId val="264055616"/>
        <c:scaling>
          <c:orientation val="minMax"/>
        </c:scaling>
        <c:delete val="0"/>
        <c:axPos val="b"/>
        <c:majorGridlines/>
        <c:numFmt formatCode="0.0%" sourceLinked="1"/>
        <c:majorTickMark val="none"/>
        <c:minorTickMark val="none"/>
        <c:tickLblPos val="nextTo"/>
        <c:crossAx val="24878592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[1]кадры!$BM$226</c:f>
              <c:strCache>
                <c:ptCount val="1"/>
                <c:pt idx="0">
                  <c:v>Высшее профессиональное</c:v>
                </c:pt>
              </c:strCache>
            </c:strRef>
          </c:tx>
          <c:spPr>
            <a:solidFill>
              <a:srgbClr val="59B3CB"/>
            </a:solidFill>
          </c:spPr>
          <c:invertIfNegative val="0"/>
          <c:dLbls>
            <c:dLbl>
              <c:idx val="0"/>
              <c:layout>
                <c:manualLayout>
                  <c:x val="-5.1066698115752972E-17"/>
                  <c:y val="-9.04219779742105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5.1066698115752972E-17"/>
                  <c:y val="-9.51810294465373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9057286669466388E-3"/>
                  <c:y val="-7.15267915706694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[1]кадры!$BL$227:$BL$229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[1]кадры!$BM$227:$BM$229</c:f>
              <c:numCache>
                <c:formatCode>General</c:formatCode>
                <c:ptCount val="3"/>
                <c:pt idx="0">
                  <c:v>4968</c:v>
                </c:pt>
                <c:pt idx="1">
                  <c:v>5030</c:v>
                </c:pt>
                <c:pt idx="2">
                  <c:v>4979</c:v>
                </c:pt>
              </c:numCache>
            </c:numRef>
          </c:val>
        </c:ser>
        <c:ser>
          <c:idx val="1"/>
          <c:order val="1"/>
          <c:tx>
            <c:strRef>
              <c:f>[1]кадры!$BN$226</c:f>
              <c:strCache>
                <c:ptCount val="1"/>
                <c:pt idx="0">
                  <c:v>Среднее профессиональное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dLbl>
              <c:idx val="0"/>
              <c:layout>
                <c:manualLayout>
                  <c:x val="-1.1141953754750683E-2"/>
                  <c:y val="-9.04219779742105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9637210967191769E-3"/>
                  <c:y val="-8.56629265018835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4.3585930004200642E-3"/>
                  <c:y val="-7.70288524607209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[1]кадры!$BL$227:$BL$229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[1]кадры!$BN$227:$BN$229</c:f>
              <c:numCache>
                <c:formatCode>General</c:formatCode>
                <c:ptCount val="3"/>
                <c:pt idx="0">
                  <c:v>1672</c:v>
                </c:pt>
                <c:pt idx="1">
                  <c:v>1599</c:v>
                </c:pt>
                <c:pt idx="2">
                  <c:v>1546</c:v>
                </c:pt>
              </c:numCache>
            </c:numRef>
          </c:val>
        </c:ser>
        <c:ser>
          <c:idx val="2"/>
          <c:order val="2"/>
          <c:tx>
            <c:strRef>
              <c:f>[1]кадры!$BO$226</c:f>
              <c:strCache>
                <c:ptCount val="1"/>
                <c:pt idx="0">
                  <c:v>Начальное профессиональное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Lbls>
            <c:dLbl>
              <c:idx val="0"/>
              <c:layout>
                <c:manualLayout>
                  <c:x val="-1.3927442193438456E-2"/>
                  <c:y val="-9.04219779742105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3927442193438354E-3"/>
                  <c:y val="-9.51810294465373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1439876641522199E-7"/>
                  <c:y val="-7.15267915706694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[1]кадры!$BL$227:$BL$229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[1]кадры!$BO$227:$BO$229</c:f>
              <c:numCache>
                <c:formatCode>General</c:formatCode>
                <c:ptCount val="3"/>
                <c:pt idx="0">
                  <c:v>61</c:v>
                </c:pt>
                <c:pt idx="1">
                  <c:v>41</c:v>
                </c:pt>
                <c:pt idx="2">
                  <c:v>41</c:v>
                </c:pt>
              </c:numCache>
            </c:numRef>
          </c:val>
        </c:ser>
        <c:ser>
          <c:idx val="3"/>
          <c:order val="3"/>
          <c:tx>
            <c:strRef>
              <c:f>[1]кадры!$BP$226</c:f>
              <c:strCache>
                <c:ptCount val="1"/>
                <c:pt idx="0">
                  <c:v>среднее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3927442193438354E-2"/>
                  <c:y val="-9.99404556473265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9498178396170036E-2"/>
                  <c:y val="-9.50131421459275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7604422335993067E-2"/>
                  <c:y val="5.50206089005149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[1]кадры!$BL$227:$BL$229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[1]кадры!$BP$227:$BP$229</c:f>
              <c:numCache>
                <c:formatCode>General</c:formatCode>
                <c:ptCount val="3"/>
                <c:pt idx="0">
                  <c:v>171</c:v>
                </c:pt>
                <c:pt idx="1">
                  <c:v>156</c:v>
                </c:pt>
                <c:pt idx="2">
                  <c:v>111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100"/>
        <c:serLines/>
        <c:axId val="249437184"/>
        <c:axId val="264058496"/>
      </c:barChart>
      <c:catAx>
        <c:axId val="249437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264058496"/>
        <c:crosses val="autoZero"/>
        <c:auto val="1"/>
        <c:lblAlgn val="ctr"/>
        <c:lblOffset val="100"/>
        <c:noMultiLvlLbl val="0"/>
      </c:catAx>
      <c:valAx>
        <c:axId val="26405849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4943718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[1]кадры!$BM$255</c:f>
              <c:strCache>
                <c:ptCount val="1"/>
                <c:pt idx="0">
                  <c:v>всего педагогических работников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[1]кадры!$BL$256:$BL$258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[1]кадры!$BM$256:$BM$258</c:f>
              <c:numCache>
                <c:formatCode>General</c:formatCode>
                <c:ptCount val="3"/>
                <c:pt idx="0">
                  <c:v>6920</c:v>
                </c:pt>
                <c:pt idx="1">
                  <c:v>6875</c:v>
                </c:pt>
                <c:pt idx="2">
                  <c:v>6703</c:v>
                </c:pt>
              </c:numCache>
            </c:numRef>
          </c:val>
        </c:ser>
        <c:ser>
          <c:idx val="1"/>
          <c:order val="1"/>
          <c:tx>
            <c:strRef>
              <c:f>[1]кадры!$BN$255</c:f>
              <c:strCache>
                <c:ptCount val="1"/>
                <c:pt idx="0">
                  <c:v>из них имеют педагогическое образование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dLbl>
              <c:idx val="0"/>
              <c:layout>
                <c:manualLayout>
                  <c:x val="-5.1118968053943089E-17"/>
                  <c:y val="0.25134417912376461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71,9%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"/>
                  <c:y val="0.24395170326718321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75,1%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435796927213688E-3"/>
                  <c:y val="0.22263113776144944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69,8%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[1]кадры!$BL$256:$BL$258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[1]кадры!$BN$256:$BN$258</c:f>
              <c:numCache>
                <c:formatCode>General</c:formatCode>
                <c:ptCount val="3"/>
                <c:pt idx="0">
                  <c:v>4833</c:v>
                </c:pt>
                <c:pt idx="1">
                  <c:v>4944</c:v>
                </c:pt>
                <c:pt idx="2">
                  <c:v>4833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9435136"/>
        <c:axId val="264233536"/>
      </c:barChart>
      <c:catAx>
        <c:axId val="24943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64233536"/>
        <c:crosses val="autoZero"/>
        <c:auto val="1"/>
        <c:lblAlgn val="ctr"/>
        <c:lblOffset val="100"/>
        <c:noMultiLvlLbl val="0"/>
      </c:catAx>
      <c:valAx>
        <c:axId val="2642335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94351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[1]кадры!$BL$295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59B3CB"/>
            </a:solidFill>
          </c:spPr>
          <c:invertIfNegative val="0"/>
          <c:dLbls>
            <c:dLbl>
              <c:idx val="2"/>
              <c:layout>
                <c:manualLayout>
                  <c:x val="2.9586934445248861E-2"/>
                  <c:y val="-9.2596237970254142E-3"/>
                </c:manualLayout>
              </c:layout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[1]кадры!$BM$294:$BP$294</c:f>
              <c:strCache>
                <c:ptCount val="4"/>
                <c:pt idx="0">
                  <c:v>Высшей категории</c:v>
                </c:pt>
                <c:pt idx="1">
                  <c:v>Первой категории</c:v>
                </c:pt>
                <c:pt idx="2">
                  <c:v>Второй категории</c:v>
                </c:pt>
                <c:pt idx="3">
                  <c:v>не имеют категории</c:v>
                </c:pt>
              </c:strCache>
            </c:strRef>
          </c:cat>
          <c:val>
            <c:numRef>
              <c:f>[1]кадры!$BM$295:$BP$295</c:f>
              <c:numCache>
                <c:formatCode>0.0%</c:formatCode>
                <c:ptCount val="4"/>
                <c:pt idx="0">
                  <c:v>0.224</c:v>
                </c:pt>
                <c:pt idx="1">
                  <c:v>0.246</c:v>
                </c:pt>
                <c:pt idx="2">
                  <c:v>2.3E-2</c:v>
                </c:pt>
                <c:pt idx="3">
                  <c:v>0.50800000000000001</c:v>
                </c:pt>
              </c:numCache>
            </c:numRef>
          </c:val>
        </c:ser>
        <c:ser>
          <c:idx val="1"/>
          <c:order val="1"/>
          <c:tx>
            <c:strRef>
              <c:f>[1]кадры!$BL$296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dLbl>
              <c:idx val="2"/>
              <c:delete val="1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[1]кадры!$BM$294:$BP$294</c:f>
              <c:strCache>
                <c:ptCount val="4"/>
                <c:pt idx="0">
                  <c:v>Высшей категории</c:v>
                </c:pt>
                <c:pt idx="1">
                  <c:v>Первой категории</c:v>
                </c:pt>
                <c:pt idx="2">
                  <c:v>Второй категории</c:v>
                </c:pt>
                <c:pt idx="3">
                  <c:v>не имеют категории</c:v>
                </c:pt>
              </c:strCache>
            </c:strRef>
          </c:cat>
          <c:val>
            <c:numRef>
              <c:f>[1]кадры!$BM$296:$BP$296</c:f>
              <c:numCache>
                <c:formatCode>0.0%</c:formatCode>
                <c:ptCount val="4"/>
                <c:pt idx="0">
                  <c:v>0.23899999999999999</c:v>
                </c:pt>
                <c:pt idx="1">
                  <c:v>0.254</c:v>
                </c:pt>
                <c:pt idx="2">
                  <c:v>1.6E-2</c:v>
                </c:pt>
                <c:pt idx="3">
                  <c:v>0.49099999999999999</c:v>
                </c:pt>
              </c:numCache>
            </c:numRef>
          </c:val>
        </c:ser>
        <c:ser>
          <c:idx val="2"/>
          <c:order val="2"/>
          <c:tx>
            <c:strRef>
              <c:f>[1]кадры!$BL$297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dLbl>
              <c:idx val="2"/>
              <c:layout>
                <c:manualLayout>
                  <c:x val="3.6285664522517226E-2"/>
                  <c:y val="4.70613520689397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[1]кадры!$BM$294:$BP$294</c:f>
              <c:strCache>
                <c:ptCount val="4"/>
                <c:pt idx="0">
                  <c:v>Высшей категории</c:v>
                </c:pt>
                <c:pt idx="1">
                  <c:v>Первой категории</c:v>
                </c:pt>
                <c:pt idx="2">
                  <c:v>Второй категории</c:v>
                </c:pt>
                <c:pt idx="3">
                  <c:v>не имеют категории</c:v>
                </c:pt>
              </c:strCache>
            </c:strRef>
          </c:cat>
          <c:val>
            <c:numRef>
              <c:f>[1]кадры!$BM$297:$BP$297</c:f>
              <c:numCache>
                <c:formatCode>0.0%</c:formatCode>
                <c:ptCount val="4"/>
                <c:pt idx="0">
                  <c:v>0.253</c:v>
                </c:pt>
                <c:pt idx="1">
                  <c:v>0.254</c:v>
                </c:pt>
                <c:pt idx="2">
                  <c:v>1.2E-2</c:v>
                </c:pt>
                <c:pt idx="3">
                  <c:v>0.48099999999999998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overlap val="83"/>
        <c:serLines/>
        <c:axId val="246361600"/>
        <c:axId val="264236416"/>
      </c:barChart>
      <c:catAx>
        <c:axId val="246361600"/>
        <c:scaling>
          <c:orientation val="minMax"/>
        </c:scaling>
        <c:delete val="0"/>
        <c:axPos val="l"/>
        <c:majorTickMark val="none"/>
        <c:minorTickMark val="none"/>
        <c:tickLblPos val="nextTo"/>
        <c:crossAx val="264236416"/>
        <c:crosses val="autoZero"/>
        <c:auto val="1"/>
        <c:lblAlgn val="ctr"/>
        <c:lblOffset val="100"/>
        <c:noMultiLvlLbl val="0"/>
      </c:catAx>
      <c:valAx>
        <c:axId val="264236416"/>
        <c:scaling>
          <c:orientation val="minMax"/>
        </c:scaling>
        <c:delete val="0"/>
        <c:axPos val="b"/>
        <c:majorGridlines/>
        <c:numFmt formatCode="0.0%" sourceLinked="1"/>
        <c:majorTickMark val="out"/>
        <c:minorTickMark val="none"/>
        <c:tickLblPos val="nextTo"/>
        <c:crossAx val="2463616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3904459162597675"/>
          <c:y val="0.31443095654709829"/>
          <c:w val="5.4086668681140093E-2"/>
          <c:h val="0.25530190598475877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986762524249683E-2"/>
          <c:y val="5.2206218301833557E-2"/>
          <c:w val="0.91782483167864881"/>
          <c:h val="0.71675344130364116"/>
        </c:manualLayout>
      </c:layout>
      <c:lineChart>
        <c:grouping val="standard"/>
        <c:varyColors val="0"/>
        <c:ser>
          <c:idx val="0"/>
          <c:order val="0"/>
          <c:tx>
            <c:strRef>
              <c:f>[1]кадры!$BM$38</c:f>
              <c:strCache>
                <c:ptCount val="1"/>
                <c:pt idx="0">
                  <c:v>руководящие работники</c:v>
                </c:pt>
              </c:strCache>
            </c:strRef>
          </c:tx>
          <c:dLbls>
            <c:dLbl>
              <c:idx val="0"/>
              <c:layout>
                <c:manualLayout>
                  <c:x val="-3.0434782608695653E-2"/>
                  <c:y val="-6.28742663195498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6086956521739129E-2"/>
                  <c:y val="-7.63473233880248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753623188405797E-2"/>
                  <c:y val="-7.204726107955618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25,9%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aseline="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[1]кадры!$BL$39:$BL$41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[1]кадры!$BM$39:$BM$41</c:f>
              <c:numCache>
                <c:formatCode>0.0%</c:formatCode>
                <c:ptCount val="3"/>
                <c:pt idx="0" formatCode="0.00%">
                  <c:v>9.2999999999999999E-2</c:v>
                </c:pt>
                <c:pt idx="1">
                  <c:v>8.7999999999999995E-2</c:v>
                </c:pt>
                <c:pt idx="2">
                  <c:v>8.4000000000000005E-2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[1]кадры!$BN$38</c:f>
              <c:strCache>
                <c:ptCount val="1"/>
                <c:pt idx="0">
                  <c:v>педагогические работники</c:v>
                </c:pt>
              </c:strCache>
            </c:strRef>
          </c:tx>
          <c:dLbls>
            <c:dLbl>
              <c:idx val="0"/>
              <c:layout>
                <c:manualLayout>
                  <c:x val="-3.4782608695652174E-2"/>
                  <c:y val="-6.2874266319549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0434782608695653E-2"/>
                  <c:y val="-6.73652853423747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1908250599109893E-2"/>
                  <c:y val="-7.1796188362532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aseline="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[1]кадры!$BL$39:$BL$41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[1]кадры!$BN$39:$BN$41</c:f>
              <c:numCache>
                <c:formatCode>0.0%</c:formatCode>
                <c:ptCount val="3"/>
                <c:pt idx="0" formatCode="0.00%">
                  <c:v>0.58599999999999997</c:v>
                </c:pt>
                <c:pt idx="1">
                  <c:v>0.59499999999999997</c:v>
                </c:pt>
                <c:pt idx="2">
                  <c:v>0.60599999999999998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[1]кадры!$BO$38</c:f>
              <c:strCache>
                <c:ptCount val="1"/>
                <c:pt idx="0">
                  <c:v>учебно-вспомогательный персонал</c:v>
                </c:pt>
              </c:strCache>
            </c:strRef>
          </c:tx>
          <c:dLbls>
            <c:dLbl>
              <c:idx val="0"/>
              <c:layout>
                <c:manualLayout>
                  <c:x val="-7.2463768115942032E-2"/>
                  <c:y val="4.49101902282490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4492753623188406E-3"/>
                  <c:y val="3.14371331597747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5.1714024877325118E-3"/>
                  <c:y val="1.77968121544655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aseline="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[1]кадры!$BL$39:$BL$41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[1]кадры!$BO$39:$BO$41</c:f>
              <c:numCache>
                <c:formatCode>0.0%</c:formatCode>
                <c:ptCount val="3"/>
                <c:pt idx="0" formatCode="0.00%">
                  <c:v>6.2E-2</c:v>
                </c:pt>
                <c:pt idx="1">
                  <c:v>5.7000000000000002E-2</c:v>
                </c:pt>
                <c:pt idx="2">
                  <c:v>5.2999999999999999E-2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[1]кадры!$BP$38</c:f>
              <c:strCache>
                <c:ptCount val="1"/>
                <c:pt idx="0">
                  <c:v>обслуживающий персонал</c:v>
                </c:pt>
              </c:strCache>
            </c:strRef>
          </c:tx>
          <c:marker>
            <c:symbol val="circle"/>
            <c:size val="13"/>
          </c:marker>
          <c:dLbls>
            <c:dLbl>
              <c:idx val="0"/>
              <c:layout>
                <c:manualLayout>
                  <c:x val="-3.6231884057971044E-2"/>
                  <c:y val="-8.0838342410849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753623188405797E-2"/>
                  <c:y val="-8.53293614336747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1884057971014602E-2"/>
                  <c:y val="-8.53293614336747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[1]кадры!$BL$39:$BL$41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[1]кадры!$BP$39:$BP$41</c:f>
              <c:numCache>
                <c:formatCode>0.0%</c:formatCode>
                <c:ptCount val="3"/>
                <c:pt idx="0" formatCode="0.00%">
                  <c:v>0.25900000000000001</c:v>
                </c:pt>
                <c:pt idx="1">
                  <c:v>0.26</c:v>
                </c:pt>
                <c:pt idx="2">
                  <c:v>0.25700000000000001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437696"/>
        <c:axId val="264239296"/>
      </c:lineChart>
      <c:catAx>
        <c:axId val="24943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64239296"/>
        <c:crosses val="autoZero"/>
        <c:auto val="1"/>
        <c:lblAlgn val="ctr"/>
        <c:lblOffset val="100"/>
        <c:noMultiLvlLbl val="0"/>
      </c:catAx>
      <c:valAx>
        <c:axId val="26423929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94376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82</xdr:row>
      <xdr:rowOff>140493</xdr:rowOff>
    </xdr:from>
    <xdr:to>
      <xdr:col>60</xdr:col>
      <xdr:colOff>230187</xdr:colOff>
      <xdr:row>97</xdr:row>
      <xdr:rowOff>127000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31751</xdr:colOff>
      <xdr:row>20</xdr:row>
      <xdr:rowOff>140492</xdr:rowOff>
    </xdr:from>
    <xdr:to>
      <xdr:col>60</xdr:col>
      <xdr:colOff>230188</xdr:colOff>
      <xdr:row>31</xdr:row>
      <xdr:rowOff>55562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23812</xdr:colOff>
      <xdr:row>34</xdr:row>
      <xdr:rowOff>148430</xdr:rowOff>
    </xdr:from>
    <xdr:to>
      <xdr:col>60</xdr:col>
      <xdr:colOff>214312</xdr:colOff>
      <xdr:row>48</xdr:row>
      <xdr:rowOff>166686</xdr:rowOff>
    </xdr:to>
    <xdr:graphicFrame macro="">
      <xdr:nvGraphicFramePr>
        <xdr:cNvPr id="4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39687</xdr:colOff>
      <xdr:row>106</xdr:row>
      <xdr:rowOff>116680</xdr:rowOff>
    </xdr:from>
    <xdr:to>
      <xdr:col>60</xdr:col>
      <xdr:colOff>119062</xdr:colOff>
      <xdr:row>123</xdr:row>
      <xdr:rowOff>134937</xdr:rowOff>
    </xdr:to>
    <xdr:graphicFrame macro="">
      <xdr:nvGraphicFramePr>
        <xdr:cNvPr id="5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148</xdr:row>
      <xdr:rowOff>63571</xdr:rowOff>
    </xdr:from>
    <xdr:to>
      <xdr:col>60</xdr:col>
      <xdr:colOff>222250</xdr:colOff>
      <xdr:row>163</xdr:row>
      <xdr:rowOff>114300</xdr:rowOff>
    </xdr:to>
    <xdr:graphicFrame macro="">
      <xdr:nvGraphicFramePr>
        <xdr:cNvPr id="6" name="Диаграмма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62</xdr:col>
      <xdr:colOff>157163</xdr:colOff>
      <xdr:row>171</xdr:row>
      <xdr:rowOff>8263</xdr:rowOff>
    </xdr:from>
    <xdr:to>
      <xdr:col>76</xdr:col>
      <xdr:colOff>385763</xdr:colOff>
      <xdr:row>184</xdr:row>
      <xdr:rowOff>42863</xdr:rowOff>
    </xdr:to>
    <xdr:graphicFrame macro="">
      <xdr:nvGraphicFramePr>
        <xdr:cNvPr id="7" name="Диаграмма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17319</xdr:colOff>
      <xdr:row>184</xdr:row>
      <xdr:rowOff>117764</xdr:rowOff>
    </xdr:from>
    <xdr:to>
      <xdr:col>60</xdr:col>
      <xdr:colOff>198438</xdr:colOff>
      <xdr:row>198</xdr:row>
      <xdr:rowOff>17319</xdr:rowOff>
    </xdr:to>
    <xdr:graphicFrame macro="">
      <xdr:nvGraphicFramePr>
        <xdr:cNvPr id="8" name="Диаграм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62</xdr:col>
      <xdr:colOff>285750</xdr:colOff>
      <xdr:row>202</xdr:row>
      <xdr:rowOff>13855</xdr:rowOff>
    </xdr:from>
    <xdr:to>
      <xdr:col>76</xdr:col>
      <xdr:colOff>323850</xdr:colOff>
      <xdr:row>217</xdr:row>
      <xdr:rowOff>0</xdr:rowOff>
    </xdr:to>
    <xdr:graphicFrame macro="">
      <xdr:nvGraphicFramePr>
        <xdr:cNvPr id="9" name="Диаграмма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11907</xdr:colOff>
      <xdr:row>217</xdr:row>
      <xdr:rowOff>133132</xdr:rowOff>
    </xdr:from>
    <xdr:to>
      <xdr:col>60</xdr:col>
      <xdr:colOff>198438</xdr:colOff>
      <xdr:row>225</xdr:row>
      <xdr:rowOff>95250</xdr:rowOff>
    </xdr:to>
    <xdr:graphicFrame macro="">
      <xdr:nvGraphicFramePr>
        <xdr:cNvPr id="10" name="Диаграмма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27901</xdr:colOff>
      <xdr:row>246</xdr:row>
      <xdr:rowOff>394855</xdr:rowOff>
    </xdr:from>
    <xdr:to>
      <xdr:col>60</xdr:col>
      <xdr:colOff>166687</xdr:colOff>
      <xdr:row>260</xdr:row>
      <xdr:rowOff>148166</xdr:rowOff>
    </xdr:to>
    <xdr:graphicFrame macro="">
      <xdr:nvGraphicFramePr>
        <xdr:cNvPr id="11" name="Диаграмма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280</xdr:row>
      <xdr:rowOff>198582</xdr:rowOff>
    </xdr:from>
    <xdr:to>
      <xdr:col>61</xdr:col>
      <xdr:colOff>34637</xdr:colOff>
      <xdr:row>293</xdr:row>
      <xdr:rowOff>23812</xdr:rowOff>
    </xdr:to>
    <xdr:graphicFrame macro="">
      <xdr:nvGraphicFramePr>
        <xdr:cNvPr id="12" name="Диаграмма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62</xdr:col>
      <xdr:colOff>341313</xdr:colOff>
      <xdr:row>43</xdr:row>
      <xdr:rowOff>142876</xdr:rowOff>
    </xdr:from>
    <xdr:to>
      <xdr:col>76</xdr:col>
      <xdr:colOff>103188</xdr:colOff>
      <xdr:row>60</xdr:row>
      <xdr:rowOff>10054</xdr:rowOff>
    </xdr:to>
    <xdr:graphicFrame macro="">
      <xdr:nvGraphicFramePr>
        <xdr:cNvPr id="13" name="Диаграмма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103;/&#1041;&#1072;&#1079;&#1072;%20&#1059;&#1044;&#1054;/2018-2019/1-&#1044;&#1054;/&#1061;&#1072;&#1088;&#1072;&#1082;&#1090;&#1077;&#1088;&#1080;&#1089;&#1090;&#1080;&#1082;&#1080;%20&#1089;&#1076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чреждения"/>
      <sheetName val="дети"/>
      <sheetName val="кадры"/>
      <sheetName val="победы"/>
      <sheetName val="программы"/>
      <sheetName val="программы 16-17-18"/>
      <sheetName val="Лист3"/>
      <sheetName val="Лист2"/>
      <sheetName val="Лист4"/>
      <sheetName val="Лист5"/>
    </sheetNames>
    <sheetDataSet>
      <sheetData sheetId="0"/>
      <sheetData sheetId="1"/>
      <sheetData sheetId="2">
        <row r="21">
          <cell r="BM21" t="str">
            <v>руководящие работники</v>
          </cell>
          <cell r="BN21" t="str">
            <v>педагогические работники</v>
          </cell>
          <cell r="BO21" t="str">
            <v>учебно-вспомогательный персонал</v>
          </cell>
          <cell r="BP21" t="str">
            <v>обслуживающий персонал</v>
          </cell>
        </row>
        <row r="22">
          <cell r="BL22">
            <v>2016</v>
          </cell>
          <cell r="BM22">
            <v>1099</v>
          </cell>
          <cell r="BN22">
            <v>6920</v>
          </cell>
          <cell r="BO22">
            <v>736</v>
          </cell>
          <cell r="BP22">
            <v>3061</v>
          </cell>
        </row>
        <row r="23">
          <cell r="BL23">
            <v>2017</v>
          </cell>
          <cell r="BM23">
            <v>1016</v>
          </cell>
          <cell r="BN23">
            <v>6875</v>
          </cell>
          <cell r="BO23">
            <v>658</v>
          </cell>
          <cell r="BP23">
            <v>2997</v>
          </cell>
        </row>
        <row r="24">
          <cell r="BL24">
            <v>2018</v>
          </cell>
          <cell r="BM24">
            <v>932</v>
          </cell>
          <cell r="BN24">
            <v>6703</v>
          </cell>
          <cell r="BO24">
            <v>588</v>
          </cell>
          <cell r="BP24">
            <v>2846</v>
          </cell>
        </row>
        <row r="38">
          <cell r="BM38" t="str">
            <v>руководящие работники</v>
          </cell>
          <cell r="BN38" t="str">
            <v>педагогические работники</v>
          </cell>
          <cell r="BO38" t="str">
            <v>учебно-вспомогательный персонал</v>
          </cell>
          <cell r="BP38" t="str">
            <v>обслуживающий персонал</v>
          </cell>
        </row>
        <row r="39">
          <cell r="BL39">
            <v>2016</v>
          </cell>
          <cell r="BM39">
            <v>9.2999999999999999E-2</v>
          </cell>
          <cell r="BN39">
            <v>0.58599999999999997</v>
          </cell>
          <cell r="BO39">
            <v>6.2E-2</v>
          </cell>
          <cell r="BP39">
            <v>0.25900000000000001</v>
          </cell>
        </row>
        <row r="40">
          <cell r="BL40">
            <v>2017</v>
          </cell>
          <cell r="BM40">
            <v>8.7999999999999995E-2</v>
          </cell>
          <cell r="BN40">
            <v>0.59499999999999997</v>
          </cell>
          <cell r="BO40">
            <v>5.7000000000000002E-2</v>
          </cell>
          <cell r="BP40">
            <v>0.26</v>
          </cell>
        </row>
        <row r="41">
          <cell r="BL41">
            <v>2018</v>
          </cell>
          <cell r="BM41">
            <v>8.4000000000000005E-2</v>
          </cell>
          <cell r="BN41">
            <v>0.60599999999999998</v>
          </cell>
          <cell r="BO41">
            <v>5.2999999999999999E-2</v>
          </cell>
          <cell r="BP41">
            <v>0.25700000000000001</v>
          </cell>
        </row>
        <row r="86">
          <cell r="BL86" t="str">
            <v>руководящие работники</v>
          </cell>
          <cell r="BM86" t="str">
            <v>педагоги дополнительного образования</v>
          </cell>
          <cell r="BN86" t="str">
            <v>тренеры- преподаватели</v>
          </cell>
          <cell r="BO86" t="str">
            <v>педагоги организаторы</v>
          </cell>
          <cell r="BP86" t="str">
            <v>социальных  педагоги</v>
          </cell>
          <cell r="BQ86" t="str">
            <v>методисты</v>
          </cell>
          <cell r="BR86" t="str">
            <v>иные педагогические работники</v>
          </cell>
        </row>
        <row r="87">
          <cell r="BK87">
            <v>2016</v>
          </cell>
          <cell r="BL87">
            <v>1099</v>
          </cell>
          <cell r="BM87">
            <v>2603</v>
          </cell>
          <cell r="BN87">
            <v>1286</v>
          </cell>
          <cell r="BO87">
            <v>365</v>
          </cell>
          <cell r="BP87">
            <v>6</v>
          </cell>
          <cell r="BQ87">
            <v>506</v>
          </cell>
          <cell r="BR87">
            <v>2162</v>
          </cell>
        </row>
        <row r="88">
          <cell r="BK88">
            <v>2017</v>
          </cell>
          <cell r="BL88">
            <v>1016</v>
          </cell>
          <cell r="BM88">
            <v>2577</v>
          </cell>
          <cell r="BN88">
            <v>1254</v>
          </cell>
          <cell r="BO88">
            <v>351</v>
          </cell>
          <cell r="BP88">
            <v>7</v>
          </cell>
          <cell r="BQ88">
            <v>515</v>
          </cell>
          <cell r="BR88">
            <v>2171</v>
          </cell>
        </row>
        <row r="89">
          <cell r="BK89">
            <v>2018</v>
          </cell>
          <cell r="BL89">
            <v>932</v>
          </cell>
          <cell r="BM89">
            <v>2598</v>
          </cell>
          <cell r="BN89">
            <v>1027</v>
          </cell>
          <cell r="BO89">
            <v>331</v>
          </cell>
          <cell r="BP89">
            <v>6</v>
          </cell>
          <cell r="BQ89">
            <v>499</v>
          </cell>
          <cell r="BR89">
            <v>2242</v>
          </cell>
        </row>
        <row r="104">
          <cell r="BM104" t="str">
            <v>руководящие работники</v>
          </cell>
          <cell r="BN104" t="str">
            <v>педагоги дополнительного образования</v>
          </cell>
          <cell r="BO104" t="str">
            <v>тренеры- преподаватели</v>
          </cell>
          <cell r="BP104" t="str">
            <v>педагоги организаторы</v>
          </cell>
          <cell r="BQ104" t="str">
            <v>социальных  педагоги</v>
          </cell>
          <cell r="BR104" t="str">
            <v>методисты</v>
          </cell>
          <cell r="BS104" t="str">
            <v>иные педагогические работники</v>
          </cell>
        </row>
        <row r="106">
          <cell r="BM106">
            <v>-8.3000000000000007</v>
          </cell>
          <cell r="BN106">
            <v>0.8</v>
          </cell>
          <cell r="BO106">
            <v>-18.100000000000001</v>
          </cell>
          <cell r="BP106">
            <v>-5.7</v>
          </cell>
          <cell r="BQ106">
            <v>-14.3</v>
          </cell>
          <cell r="BR106">
            <v>-3.1</v>
          </cell>
          <cell r="BS106">
            <v>3.3</v>
          </cell>
        </row>
        <row r="153">
          <cell r="BM153" t="str">
            <v>менее 2 лет</v>
          </cell>
          <cell r="BN153" t="str">
            <v>от 2 до 5 лет</v>
          </cell>
          <cell r="BO153" t="str">
            <v>от 5 лет  до 10 лет</v>
          </cell>
          <cell r="BP153" t="str">
            <v>от 10   до 20  лет</v>
          </cell>
          <cell r="BQ153" t="str">
            <v>более 20 лет</v>
          </cell>
        </row>
        <row r="154">
          <cell r="BL154">
            <v>2016</v>
          </cell>
          <cell r="BM154">
            <v>522</v>
          </cell>
          <cell r="BN154">
            <v>670</v>
          </cell>
          <cell r="BO154">
            <v>883</v>
          </cell>
          <cell r="BP154">
            <v>1485</v>
          </cell>
          <cell r="BQ154">
            <v>3360</v>
          </cell>
        </row>
        <row r="155">
          <cell r="BL155">
            <v>2017</v>
          </cell>
          <cell r="BM155">
            <v>423</v>
          </cell>
          <cell r="BN155">
            <v>657</v>
          </cell>
          <cell r="BO155">
            <v>820</v>
          </cell>
          <cell r="BP155">
            <v>1472</v>
          </cell>
          <cell r="BQ155">
            <v>3503</v>
          </cell>
        </row>
        <row r="156">
          <cell r="BL156">
            <v>2018</v>
          </cell>
          <cell r="BM156">
            <v>340</v>
          </cell>
          <cell r="BN156">
            <v>601</v>
          </cell>
          <cell r="BO156">
            <v>783</v>
          </cell>
          <cell r="BP156">
            <v>1457</v>
          </cell>
          <cell r="BQ156">
            <v>3522</v>
          </cell>
        </row>
        <row r="166">
          <cell r="BM166" t="str">
            <v>менее 2 лет</v>
          </cell>
          <cell r="BN166" t="str">
            <v>от 2 до 5 лет</v>
          </cell>
          <cell r="BO166" t="str">
            <v>от 5 лет  до 10 лет</v>
          </cell>
          <cell r="BP166" t="str">
            <v>от 10   до 20  лет</v>
          </cell>
          <cell r="BQ166" t="str">
            <v>более 20 лет</v>
          </cell>
        </row>
        <row r="167">
          <cell r="BL167">
            <v>2016</v>
          </cell>
          <cell r="BM167">
            <v>7.4999999999999997E-2</v>
          </cell>
          <cell r="BN167">
            <v>9.7000000000000003E-2</v>
          </cell>
          <cell r="BO167">
            <v>0.128</v>
          </cell>
          <cell r="BP167">
            <v>0.215</v>
          </cell>
          <cell r="BQ167">
            <v>0.48599999999999999</v>
          </cell>
        </row>
        <row r="168">
          <cell r="BL168">
            <v>2017</v>
          </cell>
          <cell r="BM168">
            <v>6.2E-2</v>
          </cell>
          <cell r="BN168">
            <v>9.6000000000000002E-2</v>
          </cell>
          <cell r="BO168">
            <v>0.11899999999999999</v>
          </cell>
          <cell r="BP168">
            <v>0.214</v>
          </cell>
          <cell r="BQ168">
            <v>0.51</v>
          </cell>
        </row>
        <row r="172">
          <cell r="BL172">
            <v>2018</v>
          </cell>
          <cell r="BM172">
            <v>5.0999999999999997E-2</v>
          </cell>
          <cell r="BN172">
            <v>0.09</v>
          </cell>
          <cell r="BO172">
            <v>0.11700000000000001</v>
          </cell>
          <cell r="BP172">
            <v>0.217</v>
          </cell>
          <cell r="BQ172">
            <v>0.52500000000000002</v>
          </cell>
        </row>
        <row r="190">
          <cell r="BM190" t="str">
            <v>Моложе 25 лет</v>
          </cell>
          <cell r="BN190" t="str">
            <v>25—35 лет</v>
          </cell>
          <cell r="BO190" t="str">
            <v>36 лет и  старше</v>
          </cell>
        </row>
        <row r="191">
          <cell r="BL191">
            <v>2016</v>
          </cell>
          <cell r="BM191">
            <v>9.5000000000000001E-2</v>
          </cell>
          <cell r="BN191">
            <v>0.21</v>
          </cell>
          <cell r="BO191">
            <v>0.69499999999999995</v>
          </cell>
        </row>
        <row r="192">
          <cell r="BL192">
            <v>2017</v>
          </cell>
          <cell r="BM192">
            <v>8.4000000000000005E-2</v>
          </cell>
          <cell r="BN192">
            <v>0.20699999999999999</v>
          </cell>
          <cell r="BO192">
            <v>0.70799999999999996</v>
          </cell>
        </row>
        <row r="193">
          <cell r="BL193">
            <v>2018</v>
          </cell>
          <cell r="BM193">
            <v>7.4999999999999997E-2</v>
          </cell>
          <cell r="BN193">
            <v>0.20499999999999999</v>
          </cell>
          <cell r="BO193">
            <v>0.72</v>
          </cell>
        </row>
        <row r="226">
          <cell r="BM226" t="str">
            <v>Высшее профессиональное</v>
          </cell>
          <cell r="BN226" t="str">
            <v>Среднее профессиональное</v>
          </cell>
          <cell r="BO226" t="str">
            <v>Начальное профессиональное</v>
          </cell>
          <cell r="BP226" t="str">
            <v>среднее</v>
          </cell>
        </row>
        <row r="227">
          <cell r="BL227">
            <v>2016</v>
          </cell>
          <cell r="BM227">
            <v>4968</v>
          </cell>
          <cell r="BN227">
            <v>1672</v>
          </cell>
          <cell r="BO227">
            <v>61</v>
          </cell>
          <cell r="BP227">
            <v>171</v>
          </cell>
        </row>
        <row r="228">
          <cell r="BL228">
            <v>2017</v>
          </cell>
          <cell r="BM228">
            <v>5030</v>
          </cell>
          <cell r="BN228">
            <v>1599</v>
          </cell>
          <cell r="BO228">
            <v>41</v>
          </cell>
          <cell r="BP228">
            <v>156</v>
          </cell>
        </row>
        <row r="229">
          <cell r="BL229">
            <v>2018</v>
          </cell>
          <cell r="BM229">
            <v>4979</v>
          </cell>
          <cell r="BN229">
            <v>1546</v>
          </cell>
          <cell r="BO229">
            <v>41</v>
          </cell>
          <cell r="BP229">
            <v>111</v>
          </cell>
        </row>
        <row r="231">
          <cell r="BM231" t="str">
            <v>Высшее профессиональное</v>
          </cell>
          <cell r="BN231" t="str">
            <v>Среднее проффесиональное</v>
          </cell>
          <cell r="BO231" t="str">
            <v>Начальное проффесиональное</v>
          </cell>
          <cell r="BP231" t="str">
            <v>среднее</v>
          </cell>
        </row>
        <row r="232">
          <cell r="BL232">
            <v>2016</v>
          </cell>
          <cell r="BM232">
            <v>0.72299999999999998</v>
          </cell>
          <cell r="BN232">
            <v>0.24299999999999999</v>
          </cell>
          <cell r="BO232">
            <v>8.9999999999999993E-3</v>
          </cell>
          <cell r="BP232">
            <v>2.5000000000000001E-2</v>
          </cell>
        </row>
        <row r="233">
          <cell r="BL233">
            <v>2017</v>
          </cell>
          <cell r="BM233">
            <v>0.73699999999999999</v>
          </cell>
          <cell r="BN233">
            <v>0.23400000000000001</v>
          </cell>
          <cell r="BO233">
            <v>6.0000000000000001E-3</v>
          </cell>
          <cell r="BP233">
            <v>2.3E-2</v>
          </cell>
        </row>
        <row r="234">
          <cell r="BL234">
            <v>2018</v>
          </cell>
          <cell r="BM234">
            <v>0.746</v>
          </cell>
          <cell r="BN234">
            <v>0.23200000000000001</v>
          </cell>
          <cell r="BO234">
            <v>6.0000000000000001E-3</v>
          </cell>
          <cell r="BP234">
            <v>1.7000000000000001E-2</v>
          </cell>
        </row>
        <row r="255">
          <cell r="BM255" t="str">
            <v>всего педагогических работников</v>
          </cell>
          <cell r="BN255" t="str">
            <v>из них имеют педагогическое образование</v>
          </cell>
        </row>
        <row r="256">
          <cell r="BL256">
            <v>2016</v>
          </cell>
          <cell r="BM256">
            <v>6920</v>
          </cell>
          <cell r="BN256">
            <v>4833</v>
          </cell>
        </row>
        <row r="257">
          <cell r="BL257">
            <v>2017</v>
          </cell>
          <cell r="BM257">
            <v>6875</v>
          </cell>
          <cell r="BN257">
            <v>4944</v>
          </cell>
        </row>
        <row r="258">
          <cell r="BL258">
            <v>2018</v>
          </cell>
          <cell r="BM258">
            <v>6703</v>
          </cell>
          <cell r="BN258">
            <v>4833</v>
          </cell>
        </row>
        <row r="294">
          <cell r="BM294" t="str">
            <v>Высшей категории</v>
          </cell>
          <cell r="BN294" t="str">
            <v>Первой категории</v>
          </cell>
          <cell r="BO294" t="str">
            <v>Второй категории</v>
          </cell>
          <cell r="BP294" t="str">
            <v>не имеют категории</v>
          </cell>
        </row>
        <row r="295">
          <cell r="BL295">
            <v>2016</v>
          </cell>
          <cell r="BM295">
            <v>0.224</v>
          </cell>
          <cell r="BN295">
            <v>0.246</v>
          </cell>
          <cell r="BO295">
            <v>2.3E-2</v>
          </cell>
          <cell r="BP295">
            <v>0.50800000000000001</v>
          </cell>
        </row>
        <row r="296">
          <cell r="BL296">
            <v>2017</v>
          </cell>
          <cell r="BM296">
            <v>0.23899999999999999</v>
          </cell>
          <cell r="BN296">
            <v>0.254</v>
          </cell>
          <cell r="BO296">
            <v>1.6E-2</v>
          </cell>
          <cell r="BP296">
            <v>0.49099999999999999</v>
          </cell>
        </row>
        <row r="297">
          <cell r="BL297">
            <v>2018</v>
          </cell>
          <cell r="BM297">
            <v>0.253</v>
          </cell>
          <cell r="BN297">
            <v>0.254</v>
          </cell>
          <cell r="BO297">
            <v>1.2E-2</v>
          </cell>
          <cell r="BP297">
            <v>0.48099999999999998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95"/>
  <sheetViews>
    <sheetView tabSelected="1" view="pageBreakPreview" zoomScale="120" zoomScaleNormal="100" zoomScaleSheetLayoutView="120" workbookViewId="0">
      <selection activeCell="AB274" sqref="AB274:AF274"/>
    </sheetView>
  </sheetViews>
  <sheetFormatPr defaultRowHeight="13.5" x14ac:dyDescent="0.25"/>
  <cols>
    <col min="1" max="31" width="2.140625" style="3" customWidth="1"/>
    <col min="32" max="32" width="2.140625" style="5" customWidth="1"/>
    <col min="33" max="42" width="2.140625" style="3" customWidth="1"/>
    <col min="43" max="43" width="3.140625" style="3" customWidth="1"/>
    <col min="44" max="51" width="2.140625" style="3" customWidth="1"/>
    <col min="52" max="52" width="2.5703125" style="3" customWidth="1"/>
    <col min="53" max="54" width="2.140625" style="3" customWidth="1"/>
    <col min="55" max="55" width="2.140625" style="5" customWidth="1"/>
    <col min="56" max="56" width="3" style="3" customWidth="1"/>
    <col min="57" max="57" width="2.28515625" style="3" customWidth="1"/>
    <col min="58" max="58" width="2.140625" style="3" customWidth="1"/>
    <col min="59" max="59" width="2.5703125" style="3" customWidth="1"/>
    <col min="60" max="60" width="3" style="3" customWidth="1"/>
    <col min="61" max="61" width="3.7109375" style="3" customWidth="1"/>
    <col min="62" max="62" width="0.5703125" style="3" customWidth="1"/>
    <col min="63" max="63" width="0.140625" style="3" hidden="1" customWidth="1"/>
    <col min="64" max="64" width="10.42578125" style="3" hidden="1" customWidth="1"/>
    <col min="65" max="65" width="12" style="3" hidden="1" customWidth="1"/>
    <col min="66" max="77" width="9.140625" style="3" hidden="1" customWidth="1"/>
    <col min="78" max="16384" width="9.140625" style="3"/>
  </cols>
  <sheetData>
    <row r="1" spans="1:62" x14ac:dyDescent="0.25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2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  <c r="AO1" s="1">
        <v>41</v>
      </c>
      <c r="AP1" s="1">
        <v>42</v>
      </c>
      <c r="AQ1" s="1">
        <v>43</v>
      </c>
      <c r="AR1" s="1">
        <v>44</v>
      </c>
      <c r="AS1" s="1">
        <v>45</v>
      </c>
      <c r="AT1" s="1">
        <v>46</v>
      </c>
      <c r="AU1" s="1">
        <v>47</v>
      </c>
      <c r="AV1" s="1">
        <v>48</v>
      </c>
      <c r="AW1" s="1">
        <v>49</v>
      </c>
      <c r="AX1" s="1">
        <v>50</v>
      </c>
      <c r="AY1" s="1">
        <v>51</v>
      </c>
      <c r="AZ1" s="1">
        <v>52</v>
      </c>
      <c r="BA1" s="1">
        <v>53</v>
      </c>
      <c r="BB1" s="1">
        <v>54</v>
      </c>
      <c r="BC1" s="2">
        <v>55</v>
      </c>
      <c r="BD1" s="1">
        <v>56</v>
      </c>
      <c r="BE1" s="1">
        <v>57</v>
      </c>
      <c r="BF1" s="1">
        <v>58</v>
      </c>
      <c r="BG1" s="1">
        <v>59</v>
      </c>
      <c r="BH1" s="1">
        <v>60</v>
      </c>
      <c r="BI1" s="1">
        <v>61</v>
      </c>
      <c r="BJ1" s="1">
        <v>62</v>
      </c>
    </row>
    <row r="3" spans="1:62" x14ac:dyDescent="0.2">
      <c r="AF3" s="4" t="s">
        <v>0</v>
      </c>
    </row>
    <row r="4" spans="1:62" x14ac:dyDescent="0.2">
      <c r="AF4" s="4"/>
    </row>
    <row r="5" spans="1:62" x14ac:dyDescent="0.25">
      <c r="AF5" s="6" t="s">
        <v>1</v>
      </c>
    </row>
    <row r="6" spans="1:62" x14ac:dyDescent="0.25">
      <c r="AF6" s="6"/>
      <c r="BC6" s="5" t="s">
        <v>2</v>
      </c>
    </row>
    <row r="7" spans="1:62" x14ac:dyDescent="0.25">
      <c r="A7" s="7" t="s">
        <v>3</v>
      </c>
      <c r="B7" s="8"/>
      <c r="C7" s="8"/>
      <c r="D7" s="8"/>
      <c r="E7" s="8"/>
      <c r="F7" s="9"/>
      <c r="G7" s="7" t="s">
        <v>4</v>
      </c>
      <c r="H7" s="8"/>
      <c r="I7" s="8"/>
      <c r="J7" s="8"/>
      <c r="K7" s="8"/>
      <c r="L7" s="9"/>
      <c r="M7" s="10" t="s">
        <v>5</v>
      </c>
      <c r="N7" s="11"/>
      <c r="O7" s="11"/>
      <c r="P7" s="11"/>
      <c r="Q7" s="11"/>
      <c r="R7" s="11"/>
      <c r="S7" s="11"/>
      <c r="T7" s="11"/>
      <c r="U7" s="11"/>
      <c r="V7" s="12"/>
      <c r="W7" s="10" t="s">
        <v>6</v>
      </c>
      <c r="X7" s="11"/>
      <c r="Y7" s="11"/>
      <c r="Z7" s="11"/>
      <c r="AA7" s="11"/>
      <c r="AB7" s="11"/>
      <c r="AC7" s="11"/>
      <c r="AD7" s="11"/>
      <c r="AE7" s="11"/>
      <c r="AF7" s="12"/>
      <c r="AG7" s="10" t="s">
        <v>7</v>
      </c>
      <c r="AH7" s="11"/>
      <c r="AI7" s="11"/>
      <c r="AJ7" s="11"/>
      <c r="AK7" s="11"/>
      <c r="AL7" s="11"/>
      <c r="AM7" s="11"/>
      <c r="AN7" s="11"/>
      <c r="AO7" s="11"/>
      <c r="AP7" s="12"/>
      <c r="AQ7" s="10" t="s">
        <v>8</v>
      </c>
      <c r="AR7" s="11"/>
      <c r="AS7" s="11"/>
      <c r="AT7" s="11"/>
      <c r="AU7" s="11"/>
      <c r="AV7" s="11"/>
      <c r="AW7" s="11"/>
      <c r="AX7" s="11"/>
      <c r="AY7" s="11"/>
      <c r="AZ7" s="12"/>
      <c r="BA7" s="13" t="s">
        <v>9</v>
      </c>
      <c r="BB7" s="14"/>
      <c r="BC7" s="14"/>
      <c r="BD7" s="14"/>
      <c r="BE7" s="14"/>
      <c r="BF7" s="14"/>
      <c r="BG7" s="14"/>
      <c r="BH7" s="14"/>
      <c r="BI7" s="14"/>
      <c r="BJ7" s="15"/>
    </row>
    <row r="8" spans="1:62" x14ac:dyDescent="0.25">
      <c r="A8" s="7"/>
      <c r="B8" s="8"/>
      <c r="C8" s="8"/>
      <c r="D8" s="8"/>
      <c r="E8" s="8"/>
      <c r="F8" s="9"/>
      <c r="G8" s="7"/>
      <c r="H8" s="8"/>
      <c r="I8" s="8"/>
      <c r="J8" s="8"/>
      <c r="K8" s="8"/>
      <c r="L8" s="9"/>
      <c r="M8" s="16" t="s">
        <v>10</v>
      </c>
      <c r="N8" s="16"/>
      <c r="O8" s="16"/>
      <c r="P8" s="16"/>
      <c r="Q8" s="16"/>
      <c r="R8" s="16" t="s">
        <v>11</v>
      </c>
      <c r="S8" s="16"/>
      <c r="T8" s="16"/>
      <c r="U8" s="16"/>
      <c r="V8" s="16"/>
      <c r="W8" s="16" t="s">
        <v>10</v>
      </c>
      <c r="X8" s="16"/>
      <c r="Y8" s="16"/>
      <c r="Z8" s="16"/>
      <c r="AA8" s="16"/>
      <c r="AB8" s="16" t="s">
        <v>11</v>
      </c>
      <c r="AC8" s="16"/>
      <c r="AD8" s="16"/>
      <c r="AE8" s="16"/>
      <c r="AF8" s="16"/>
      <c r="AG8" s="16" t="s">
        <v>10</v>
      </c>
      <c r="AH8" s="16"/>
      <c r="AI8" s="16"/>
      <c r="AJ8" s="16"/>
      <c r="AK8" s="16"/>
      <c r="AL8" s="16" t="s">
        <v>11</v>
      </c>
      <c r="AM8" s="16"/>
      <c r="AN8" s="16"/>
      <c r="AO8" s="16"/>
      <c r="AP8" s="16"/>
      <c r="AQ8" s="16" t="s">
        <v>10</v>
      </c>
      <c r="AR8" s="16"/>
      <c r="AS8" s="16"/>
      <c r="AT8" s="16"/>
      <c r="AU8" s="16"/>
      <c r="AV8" s="16" t="s">
        <v>11</v>
      </c>
      <c r="AW8" s="16"/>
      <c r="AX8" s="16"/>
      <c r="AY8" s="16"/>
      <c r="AZ8" s="16"/>
      <c r="BA8" s="17"/>
      <c r="BB8" s="18"/>
      <c r="BC8" s="18"/>
      <c r="BD8" s="18"/>
      <c r="BE8" s="18"/>
      <c r="BF8" s="18"/>
      <c r="BG8" s="18"/>
      <c r="BH8" s="18"/>
      <c r="BI8" s="18"/>
      <c r="BJ8" s="19"/>
    </row>
    <row r="9" spans="1:62" x14ac:dyDescent="0.25">
      <c r="A9" s="20">
        <v>2016</v>
      </c>
      <c r="B9" s="21"/>
      <c r="C9" s="21"/>
      <c r="D9" s="21"/>
      <c r="E9" s="21"/>
      <c r="F9" s="22"/>
      <c r="G9" s="23" t="s">
        <v>12</v>
      </c>
      <c r="H9" s="24"/>
      <c r="I9" s="24"/>
      <c r="J9" s="24"/>
      <c r="K9" s="24"/>
      <c r="L9" s="25"/>
      <c r="M9" s="23">
        <v>595</v>
      </c>
      <c r="N9" s="24"/>
      <c r="O9" s="24"/>
      <c r="P9" s="24"/>
      <c r="Q9" s="24"/>
      <c r="R9" s="26">
        <f>M9/BA9*100</f>
        <v>9.0909090909090917</v>
      </c>
      <c r="S9" s="26"/>
      <c r="T9" s="26"/>
      <c r="U9" s="26"/>
      <c r="V9" s="26"/>
      <c r="W9" s="16">
        <v>4056</v>
      </c>
      <c r="X9" s="16"/>
      <c r="Y9" s="16"/>
      <c r="Z9" s="16"/>
      <c r="AA9" s="16"/>
      <c r="AB9" s="26">
        <f>W9/BA9*100</f>
        <v>61.970970206264319</v>
      </c>
      <c r="AC9" s="26"/>
      <c r="AD9" s="26"/>
      <c r="AE9" s="26"/>
      <c r="AF9" s="26"/>
      <c r="AG9" s="16">
        <v>422</v>
      </c>
      <c r="AH9" s="16"/>
      <c r="AI9" s="16"/>
      <c r="AJ9" s="16"/>
      <c r="AK9" s="16"/>
      <c r="AL9" s="27">
        <f>AG9/BA9*100</f>
        <v>6.4476699770817421</v>
      </c>
      <c r="AM9" s="28"/>
      <c r="AN9" s="28"/>
      <c r="AO9" s="28"/>
      <c r="AP9" s="29"/>
      <c r="AQ9" s="16">
        <v>1472</v>
      </c>
      <c r="AR9" s="16"/>
      <c r="AS9" s="16"/>
      <c r="AT9" s="16"/>
      <c r="AU9" s="16"/>
      <c r="AV9" s="26">
        <f>AQ9/BA9*100</f>
        <v>22.490450725744843</v>
      </c>
      <c r="AW9" s="26"/>
      <c r="AX9" s="26"/>
      <c r="AY9" s="26"/>
      <c r="AZ9" s="26"/>
      <c r="BA9" s="10">
        <f>M9+W9+AG9+AQ9</f>
        <v>6545</v>
      </c>
      <c r="BB9" s="11"/>
      <c r="BC9" s="11"/>
      <c r="BD9" s="11"/>
      <c r="BE9" s="11"/>
      <c r="BF9" s="11"/>
      <c r="BG9" s="11"/>
      <c r="BH9" s="11"/>
      <c r="BI9" s="11"/>
      <c r="BJ9" s="12"/>
    </row>
    <row r="10" spans="1:62" x14ac:dyDescent="0.25">
      <c r="A10" s="30"/>
      <c r="B10" s="31"/>
      <c r="C10" s="31"/>
      <c r="D10" s="31"/>
      <c r="E10" s="31"/>
      <c r="F10" s="32"/>
      <c r="G10" s="23" t="s">
        <v>13</v>
      </c>
      <c r="H10" s="24"/>
      <c r="I10" s="24"/>
      <c r="J10" s="24"/>
      <c r="K10" s="24"/>
      <c r="L10" s="25"/>
      <c r="M10" s="101">
        <v>327</v>
      </c>
      <c r="N10" s="102"/>
      <c r="O10" s="102"/>
      <c r="P10" s="102"/>
      <c r="Q10" s="102"/>
      <c r="R10" s="103">
        <f t="shared" ref="R10:R12" si="0">M10/BA10*100</f>
        <v>10.126974295447507</v>
      </c>
      <c r="S10" s="103"/>
      <c r="T10" s="103"/>
      <c r="U10" s="103"/>
      <c r="V10" s="103"/>
      <c r="W10" s="104">
        <v>2047</v>
      </c>
      <c r="X10" s="104"/>
      <c r="Y10" s="104"/>
      <c r="Z10" s="104"/>
      <c r="AA10" s="104"/>
      <c r="AB10" s="103">
        <f t="shared" ref="AB10:AB12" si="1">W10/BA10*100</f>
        <v>63.394239702694335</v>
      </c>
      <c r="AC10" s="103"/>
      <c r="AD10" s="103"/>
      <c r="AE10" s="103"/>
      <c r="AF10" s="103"/>
      <c r="AG10" s="104">
        <v>147</v>
      </c>
      <c r="AH10" s="104"/>
      <c r="AI10" s="104"/>
      <c r="AJ10" s="104"/>
      <c r="AK10" s="104"/>
      <c r="AL10" s="105">
        <f t="shared" ref="AL10:AL12" si="2">AG10/BA10*100</f>
        <v>4.5524930318984209</v>
      </c>
      <c r="AM10" s="106"/>
      <c r="AN10" s="106"/>
      <c r="AO10" s="106"/>
      <c r="AP10" s="107"/>
      <c r="AQ10" s="104">
        <v>708</v>
      </c>
      <c r="AR10" s="104"/>
      <c r="AS10" s="104"/>
      <c r="AT10" s="104"/>
      <c r="AU10" s="104"/>
      <c r="AV10" s="103">
        <f t="shared" ref="AV10:AV12" si="3">AQ10/BA10*100</f>
        <v>21.926292969959739</v>
      </c>
      <c r="AW10" s="103"/>
      <c r="AX10" s="103"/>
      <c r="AY10" s="103"/>
      <c r="AZ10" s="103"/>
      <c r="BA10" s="10">
        <f t="shared" ref="BA10:BA11" si="4">M10+W10+AG10+AQ10</f>
        <v>3229</v>
      </c>
      <c r="BB10" s="11"/>
      <c r="BC10" s="11"/>
      <c r="BD10" s="11"/>
      <c r="BE10" s="11"/>
      <c r="BF10" s="11"/>
      <c r="BG10" s="11"/>
      <c r="BH10" s="11"/>
      <c r="BI10" s="11"/>
      <c r="BJ10" s="12"/>
    </row>
    <row r="11" spans="1:62" x14ac:dyDescent="0.25">
      <c r="A11" s="33"/>
      <c r="B11" s="34"/>
      <c r="C11" s="34"/>
      <c r="D11" s="34"/>
      <c r="E11" s="34"/>
      <c r="F11" s="35"/>
      <c r="G11" s="23" t="s">
        <v>14</v>
      </c>
      <c r="H11" s="24"/>
      <c r="I11" s="24"/>
      <c r="J11" s="24"/>
      <c r="K11" s="24"/>
      <c r="L11" s="25"/>
      <c r="M11" s="101">
        <v>177</v>
      </c>
      <c r="N11" s="102"/>
      <c r="O11" s="102"/>
      <c r="P11" s="102"/>
      <c r="Q11" s="102"/>
      <c r="R11" s="103">
        <f t="shared" si="0"/>
        <v>8.6679725759059743</v>
      </c>
      <c r="S11" s="103"/>
      <c r="T11" s="103"/>
      <c r="U11" s="103"/>
      <c r="V11" s="103"/>
      <c r="W11" s="104">
        <v>817</v>
      </c>
      <c r="X11" s="104"/>
      <c r="Y11" s="104"/>
      <c r="Z11" s="104"/>
      <c r="AA11" s="104"/>
      <c r="AB11" s="103">
        <f t="shared" si="1"/>
        <v>40.009794319294812</v>
      </c>
      <c r="AC11" s="103"/>
      <c r="AD11" s="103"/>
      <c r="AE11" s="103"/>
      <c r="AF11" s="103"/>
      <c r="AG11" s="104">
        <v>167</v>
      </c>
      <c r="AH11" s="104"/>
      <c r="AI11" s="104"/>
      <c r="AJ11" s="104"/>
      <c r="AK11" s="104"/>
      <c r="AL11" s="105">
        <f t="shared" si="2"/>
        <v>8.1782566111655246</v>
      </c>
      <c r="AM11" s="106"/>
      <c r="AN11" s="106"/>
      <c r="AO11" s="106"/>
      <c r="AP11" s="107"/>
      <c r="AQ11" s="104">
        <v>881</v>
      </c>
      <c r="AR11" s="104"/>
      <c r="AS11" s="104"/>
      <c r="AT11" s="104"/>
      <c r="AU11" s="104"/>
      <c r="AV11" s="103">
        <f t="shared" si="3"/>
        <v>43.143976493633687</v>
      </c>
      <c r="AW11" s="103"/>
      <c r="AX11" s="103"/>
      <c r="AY11" s="103"/>
      <c r="AZ11" s="103"/>
      <c r="BA11" s="10">
        <f t="shared" si="4"/>
        <v>2042</v>
      </c>
      <c r="BB11" s="11"/>
      <c r="BC11" s="11"/>
      <c r="BD11" s="11"/>
      <c r="BE11" s="11"/>
      <c r="BF11" s="11"/>
      <c r="BG11" s="11"/>
      <c r="BH11" s="11"/>
      <c r="BI11" s="11"/>
      <c r="BJ11" s="12"/>
    </row>
    <row r="12" spans="1:62" ht="14.25" x14ac:dyDescent="0.25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8"/>
      <c r="M12" s="39">
        <f t="shared" ref="M12" si="5">SUM(M9:Q11)</f>
        <v>1099</v>
      </c>
      <c r="N12" s="40"/>
      <c r="O12" s="40"/>
      <c r="P12" s="40"/>
      <c r="Q12" s="40"/>
      <c r="R12" s="26">
        <f t="shared" si="0"/>
        <v>9.3009478672985786</v>
      </c>
      <c r="S12" s="26"/>
      <c r="T12" s="26"/>
      <c r="U12" s="26"/>
      <c r="V12" s="26"/>
      <c r="W12" s="41">
        <f t="shared" ref="W12" si="6">SUM(W9:AA11)</f>
        <v>6920</v>
      </c>
      <c r="X12" s="41"/>
      <c r="Y12" s="41"/>
      <c r="Z12" s="41"/>
      <c r="AA12" s="41"/>
      <c r="AB12" s="26">
        <f t="shared" si="1"/>
        <v>58.564658090724443</v>
      </c>
      <c r="AC12" s="26"/>
      <c r="AD12" s="26"/>
      <c r="AE12" s="26"/>
      <c r="AF12" s="26"/>
      <c r="AG12" s="41">
        <f t="shared" ref="AG12" si="7">SUM(AG9:AK11)</f>
        <v>736</v>
      </c>
      <c r="AH12" s="41"/>
      <c r="AI12" s="41"/>
      <c r="AJ12" s="41"/>
      <c r="AK12" s="41"/>
      <c r="AL12" s="27">
        <f t="shared" si="2"/>
        <v>6.2288422477995935</v>
      </c>
      <c r="AM12" s="28"/>
      <c r="AN12" s="28"/>
      <c r="AO12" s="28"/>
      <c r="AP12" s="29"/>
      <c r="AQ12" s="41">
        <f t="shared" ref="AQ12" si="8">SUM(AQ9:AU11)</f>
        <v>3061</v>
      </c>
      <c r="AR12" s="41"/>
      <c r="AS12" s="41"/>
      <c r="AT12" s="41"/>
      <c r="AU12" s="41"/>
      <c r="AV12" s="26">
        <f t="shared" si="3"/>
        <v>25.905551794177384</v>
      </c>
      <c r="AW12" s="26"/>
      <c r="AX12" s="26"/>
      <c r="AY12" s="26"/>
      <c r="AZ12" s="26"/>
      <c r="BA12" s="42">
        <f t="shared" ref="BA12" si="9">SUM(BA9:BE11)</f>
        <v>11816</v>
      </c>
      <c r="BB12" s="43"/>
      <c r="BC12" s="43"/>
      <c r="BD12" s="43"/>
      <c r="BE12" s="43"/>
      <c r="BF12" s="43"/>
      <c r="BG12" s="43"/>
      <c r="BH12" s="43"/>
      <c r="BI12" s="43"/>
      <c r="BJ12" s="44"/>
    </row>
    <row r="13" spans="1:62" x14ac:dyDescent="0.25">
      <c r="A13" s="20">
        <v>2017</v>
      </c>
      <c r="B13" s="21"/>
      <c r="C13" s="21"/>
      <c r="D13" s="21"/>
      <c r="E13" s="21"/>
      <c r="F13" s="22"/>
      <c r="G13" s="23" t="s">
        <v>12</v>
      </c>
      <c r="H13" s="24"/>
      <c r="I13" s="24"/>
      <c r="J13" s="24"/>
      <c r="K13" s="24"/>
      <c r="L13" s="25"/>
      <c r="M13" s="23">
        <v>518</v>
      </c>
      <c r="N13" s="24"/>
      <c r="O13" s="24"/>
      <c r="P13" s="24"/>
      <c r="Q13" s="24"/>
      <c r="R13" s="26">
        <f>M13/BA13*100</f>
        <v>8.1076850837376746</v>
      </c>
      <c r="S13" s="26"/>
      <c r="T13" s="26"/>
      <c r="U13" s="26"/>
      <c r="V13" s="26"/>
      <c r="W13" s="16">
        <v>4036</v>
      </c>
      <c r="X13" s="16"/>
      <c r="Y13" s="16"/>
      <c r="Z13" s="16"/>
      <c r="AA13" s="16"/>
      <c r="AB13" s="26">
        <f>W13/BA13*100</f>
        <v>63.171075285647206</v>
      </c>
      <c r="AC13" s="26"/>
      <c r="AD13" s="26"/>
      <c r="AE13" s="26"/>
      <c r="AF13" s="26"/>
      <c r="AG13" s="16">
        <v>376</v>
      </c>
      <c r="AH13" s="16"/>
      <c r="AI13" s="16"/>
      <c r="AJ13" s="16"/>
      <c r="AK13" s="16"/>
      <c r="AL13" s="27">
        <f>AG13/BA13*100</f>
        <v>5.8851150414775395</v>
      </c>
      <c r="AM13" s="28"/>
      <c r="AN13" s="28"/>
      <c r="AO13" s="28"/>
      <c r="AP13" s="29"/>
      <c r="AQ13" s="16">
        <v>1459</v>
      </c>
      <c r="AR13" s="16"/>
      <c r="AS13" s="16"/>
      <c r="AT13" s="16"/>
      <c r="AU13" s="16"/>
      <c r="AV13" s="26">
        <f>AQ13/BA13*100</f>
        <v>22.836124589137579</v>
      </c>
      <c r="AW13" s="26"/>
      <c r="AX13" s="26"/>
      <c r="AY13" s="26"/>
      <c r="AZ13" s="26"/>
      <c r="BA13" s="10">
        <f>M13+W13+AG13+AQ13</f>
        <v>6389</v>
      </c>
      <c r="BB13" s="11"/>
      <c r="BC13" s="11"/>
      <c r="BD13" s="11"/>
      <c r="BE13" s="11"/>
      <c r="BF13" s="11"/>
      <c r="BG13" s="11"/>
      <c r="BH13" s="11"/>
      <c r="BI13" s="11"/>
      <c r="BJ13" s="12"/>
    </row>
    <row r="14" spans="1:62" x14ac:dyDescent="0.25">
      <c r="A14" s="30"/>
      <c r="B14" s="31"/>
      <c r="C14" s="31"/>
      <c r="D14" s="31"/>
      <c r="E14" s="31"/>
      <c r="F14" s="32"/>
      <c r="G14" s="23" t="s">
        <v>13</v>
      </c>
      <c r="H14" s="24"/>
      <c r="I14" s="24"/>
      <c r="J14" s="24"/>
      <c r="K14" s="24"/>
      <c r="L14" s="25"/>
      <c r="M14" s="23">
        <v>316</v>
      </c>
      <c r="N14" s="24"/>
      <c r="O14" s="24"/>
      <c r="P14" s="24"/>
      <c r="Q14" s="24"/>
      <c r="R14" s="26">
        <f t="shared" ref="R14:R20" si="10">M14/BA14*100</f>
        <v>10.347085789129011</v>
      </c>
      <c r="S14" s="26"/>
      <c r="T14" s="26"/>
      <c r="U14" s="26"/>
      <c r="V14" s="26"/>
      <c r="W14" s="16">
        <v>1974</v>
      </c>
      <c r="X14" s="16"/>
      <c r="Y14" s="16"/>
      <c r="Z14" s="16"/>
      <c r="AA14" s="16"/>
      <c r="AB14" s="26">
        <f t="shared" ref="AB14:AB20" si="11">W14/BA14*100</f>
        <v>64.636542239685653</v>
      </c>
      <c r="AC14" s="26"/>
      <c r="AD14" s="26"/>
      <c r="AE14" s="26"/>
      <c r="AF14" s="26"/>
      <c r="AG14" s="16">
        <v>116</v>
      </c>
      <c r="AH14" s="16"/>
      <c r="AI14" s="16"/>
      <c r="AJ14" s="16"/>
      <c r="AK14" s="16"/>
      <c r="AL14" s="27">
        <f t="shared" ref="AL14:AL20" si="12">AG14/BA14*100</f>
        <v>3.7982973149967258</v>
      </c>
      <c r="AM14" s="28"/>
      <c r="AN14" s="28"/>
      <c r="AO14" s="28"/>
      <c r="AP14" s="29"/>
      <c r="AQ14" s="16">
        <v>648</v>
      </c>
      <c r="AR14" s="16"/>
      <c r="AS14" s="16"/>
      <c r="AT14" s="16"/>
      <c r="AU14" s="16"/>
      <c r="AV14" s="26">
        <f t="shared" ref="AV14:AV20" si="13">AQ14/BA14*100</f>
        <v>21.218074656188605</v>
      </c>
      <c r="AW14" s="26"/>
      <c r="AX14" s="26"/>
      <c r="AY14" s="26"/>
      <c r="AZ14" s="26"/>
      <c r="BA14" s="10">
        <f t="shared" ref="BA14:BA19" si="14">M14+W14+AG14+AQ14</f>
        <v>3054</v>
      </c>
      <c r="BB14" s="11"/>
      <c r="BC14" s="11"/>
      <c r="BD14" s="11"/>
      <c r="BE14" s="11"/>
      <c r="BF14" s="11"/>
      <c r="BG14" s="11"/>
      <c r="BH14" s="11"/>
      <c r="BI14" s="11"/>
      <c r="BJ14" s="12"/>
    </row>
    <row r="15" spans="1:62" x14ac:dyDescent="0.25">
      <c r="A15" s="33"/>
      <c r="B15" s="34"/>
      <c r="C15" s="34"/>
      <c r="D15" s="34"/>
      <c r="E15" s="34"/>
      <c r="F15" s="35"/>
      <c r="G15" s="23" t="s">
        <v>14</v>
      </c>
      <c r="H15" s="24"/>
      <c r="I15" s="24"/>
      <c r="J15" s="24"/>
      <c r="K15" s="24"/>
      <c r="L15" s="25"/>
      <c r="M15" s="23">
        <v>182</v>
      </c>
      <c r="N15" s="24"/>
      <c r="O15" s="24"/>
      <c r="P15" s="24"/>
      <c r="Q15" s="24"/>
      <c r="R15" s="26">
        <f t="shared" si="10"/>
        <v>8.6543033761293398</v>
      </c>
      <c r="S15" s="26"/>
      <c r="T15" s="26"/>
      <c r="U15" s="26"/>
      <c r="V15" s="26"/>
      <c r="W15" s="16">
        <v>865</v>
      </c>
      <c r="X15" s="16"/>
      <c r="Y15" s="16"/>
      <c r="Z15" s="16"/>
      <c r="AA15" s="16"/>
      <c r="AB15" s="26">
        <f t="shared" si="11"/>
        <v>41.131716595339988</v>
      </c>
      <c r="AC15" s="26"/>
      <c r="AD15" s="26"/>
      <c r="AE15" s="26"/>
      <c r="AF15" s="26"/>
      <c r="AG15" s="16">
        <v>166</v>
      </c>
      <c r="AH15" s="16"/>
      <c r="AI15" s="16"/>
      <c r="AJ15" s="16"/>
      <c r="AK15" s="16"/>
      <c r="AL15" s="27">
        <f t="shared" si="12"/>
        <v>7.8934854969091779</v>
      </c>
      <c r="AM15" s="28"/>
      <c r="AN15" s="28"/>
      <c r="AO15" s="28"/>
      <c r="AP15" s="29"/>
      <c r="AQ15" s="16">
        <v>890</v>
      </c>
      <c r="AR15" s="16"/>
      <c r="AS15" s="16"/>
      <c r="AT15" s="16"/>
      <c r="AU15" s="16"/>
      <c r="AV15" s="26">
        <f t="shared" si="13"/>
        <v>42.320494531621492</v>
      </c>
      <c r="AW15" s="26"/>
      <c r="AX15" s="26"/>
      <c r="AY15" s="26"/>
      <c r="AZ15" s="26"/>
      <c r="BA15" s="10">
        <f t="shared" si="14"/>
        <v>2103</v>
      </c>
      <c r="BB15" s="11"/>
      <c r="BC15" s="11"/>
      <c r="BD15" s="11"/>
      <c r="BE15" s="11"/>
      <c r="BF15" s="11"/>
      <c r="BG15" s="11"/>
      <c r="BH15" s="11"/>
      <c r="BI15" s="11"/>
      <c r="BJ15" s="12"/>
    </row>
    <row r="16" spans="1:62" ht="14.25" x14ac:dyDescent="0.25">
      <c r="A16" s="36" t="s">
        <v>15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8"/>
      <c r="M16" s="39">
        <f t="shared" ref="M16" si="15">SUM(M13:Q15)</f>
        <v>1016</v>
      </c>
      <c r="N16" s="40"/>
      <c r="O16" s="40"/>
      <c r="P16" s="40"/>
      <c r="Q16" s="40"/>
      <c r="R16" s="26">
        <f t="shared" si="10"/>
        <v>8.7995842716092145</v>
      </c>
      <c r="S16" s="26"/>
      <c r="T16" s="26"/>
      <c r="U16" s="26"/>
      <c r="V16" s="26"/>
      <c r="W16" s="41">
        <f t="shared" ref="W16" si="16">SUM(W13:AA15)</f>
        <v>6875</v>
      </c>
      <c r="X16" s="41"/>
      <c r="Y16" s="41"/>
      <c r="Z16" s="41"/>
      <c r="AA16" s="41"/>
      <c r="AB16" s="26">
        <f t="shared" si="11"/>
        <v>59.544430971765117</v>
      </c>
      <c r="AC16" s="26"/>
      <c r="AD16" s="26"/>
      <c r="AE16" s="26"/>
      <c r="AF16" s="26"/>
      <c r="AG16" s="41">
        <f t="shared" ref="AG16" si="17">SUM(AG13:AK15)</f>
        <v>658</v>
      </c>
      <c r="AH16" s="41"/>
      <c r="AI16" s="41"/>
      <c r="AJ16" s="41"/>
      <c r="AK16" s="41"/>
      <c r="AL16" s="27">
        <f t="shared" si="12"/>
        <v>5.6989433570067556</v>
      </c>
      <c r="AM16" s="28"/>
      <c r="AN16" s="28"/>
      <c r="AO16" s="28"/>
      <c r="AP16" s="29"/>
      <c r="AQ16" s="41">
        <f t="shared" ref="AQ16" si="18">SUM(AQ13:AU15)</f>
        <v>2997</v>
      </c>
      <c r="AR16" s="41"/>
      <c r="AS16" s="41"/>
      <c r="AT16" s="41"/>
      <c r="AU16" s="41"/>
      <c r="AV16" s="26">
        <f t="shared" si="13"/>
        <v>25.957041399618912</v>
      </c>
      <c r="AW16" s="26"/>
      <c r="AX16" s="26"/>
      <c r="AY16" s="26"/>
      <c r="AZ16" s="26"/>
      <c r="BA16" s="42">
        <f t="shared" ref="BA16" si="19">SUM(BA13:BE15)</f>
        <v>11546</v>
      </c>
      <c r="BB16" s="43"/>
      <c r="BC16" s="43"/>
      <c r="BD16" s="43"/>
      <c r="BE16" s="43"/>
      <c r="BF16" s="43"/>
      <c r="BG16" s="43"/>
      <c r="BH16" s="43"/>
      <c r="BI16" s="43"/>
      <c r="BJ16" s="44"/>
    </row>
    <row r="17" spans="1:69" ht="14.25" x14ac:dyDescent="0.25">
      <c r="A17" s="20">
        <v>2018</v>
      </c>
      <c r="B17" s="21"/>
      <c r="C17" s="21"/>
      <c r="D17" s="21"/>
      <c r="E17" s="21"/>
      <c r="F17" s="22"/>
      <c r="G17" s="23" t="s">
        <v>12</v>
      </c>
      <c r="H17" s="24"/>
      <c r="I17" s="24"/>
      <c r="J17" s="24"/>
      <c r="K17" s="24"/>
      <c r="L17" s="25"/>
      <c r="M17" s="45">
        <v>490</v>
      </c>
      <c r="N17" s="46"/>
      <c r="O17" s="46"/>
      <c r="P17" s="46"/>
      <c r="Q17" s="46"/>
      <c r="R17" s="26">
        <f t="shared" si="10"/>
        <v>7.7019805092738132</v>
      </c>
      <c r="S17" s="26"/>
      <c r="T17" s="26"/>
      <c r="U17" s="26"/>
      <c r="V17" s="26"/>
      <c r="W17" s="16">
        <v>4059</v>
      </c>
      <c r="X17" s="16"/>
      <c r="Y17" s="16"/>
      <c r="Z17" s="16"/>
      <c r="AA17" s="16"/>
      <c r="AB17" s="26">
        <f t="shared" si="11"/>
        <v>63.800691606413075</v>
      </c>
      <c r="AC17" s="26"/>
      <c r="AD17" s="26"/>
      <c r="AE17" s="26"/>
      <c r="AF17" s="26"/>
      <c r="AG17" s="16">
        <v>369</v>
      </c>
      <c r="AH17" s="16"/>
      <c r="AI17" s="16"/>
      <c r="AJ17" s="16"/>
      <c r="AK17" s="16"/>
      <c r="AL17" s="27">
        <f t="shared" si="12"/>
        <v>5.8000628733102797</v>
      </c>
      <c r="AM17" s="28"/>
      <c r="AN17" s="28"/>
      <c r="AO17" s="28"/>
      <c r="AP17" s="29"/>
      <c r="AQ17" s="16">
        <v>1444</v>
      </c>
      <c r="AR17" s="16"/>
      <c r="AS17" s="16"/>
      <c r="AT17" s="16"/>
      <c r="AU17" s="16"/>
      <c r="AV17" s="26">
        <f t="shared" si="13"/>
        <v>22.69726501100283</v>
      </c>
      <c r="AW17" s="26"/>
      <c r="AX17" s="26"/>
      <c r="AY17" s="26"/>
      <c r="AZ17" s="26"/>
      <c r="BA17" s="10">
        <f t="shared" si="14"/>
        <v>6362</v>
      </c>
      <c r="BB17" s="11"/>
      <c r="BC17" s="11"/>
      <c r="BD17" s="11"/>
      <c r="BE17" s="11"/>
      <c r="BF17" s="11"/>
      <c r="BG17" s="11"/>
      <c r="BH17" s="11"/>
      <c r="BI17" s="11"/>
      <c r="BJ17" s="12"/>
    </row>
    <row r="18" spans="1:69" ht="14.25" x14ac:dyDescent="0.25">
      <c r="A18" s="30"/>
      <c r="B18" s="31"/>
      <c r="C18" s="31"/>
      <c r="D18" s="31"/>
      <c r="E18" s="31"/>
      <c r="F18" s="32"/>
      <c r="G18" s="23" t="s">
        <v>13</v>
      </c>
      <c r="H18" s="24"/>
      <c r="I18" s="24"/>
      <c r="J18" s="24"/>
      <c r="K18" s="24"/>
      <c r="L18" s="25"/>
      <c r="M18" s="45">
        <v>316</v>
      </c>
      <c r="N18" s="46"/>
      <c r="O18" s="46"/>
      <c r="P18" s="46"/>
      <c r="Q18" s="46"/>
      <c r="R18" s="26">
        <f t="shared" si="10"/>
        <v>9.9968364441632396</v>
      </c>
      <c r="S18" s="26"/>
      <c r="T18" s="26"/>
      <c r="U18" s="26"/>
      <c r="V18" s="26"/>
      <c r="W18" s="16">
        <v>2050</v>
      </c>
      <c r="X18" s="16"/>
      <c r="Y18" s="16"/>
      <c r="Z18" s="16"/>
      <c r="AA18" s="16"/>
      <c r="AB18" s="26">
        <f t="shared" si="11"/>
        <v>64.852894653590624</v>
      </c>
      <c r="AC18" s="26"/>
      <c r="AD18" s="26"/>
      <c r="AE18" s="26"/>
      <c r="AF18" s="26"/>
      <c r="AG18" s="16">
        <v>99</v>
      </c>
      <c r="AH18" s="16"/>
      <c r="AI18" s="16"/>
      <c r="AJ18" s="16"/>
      <c r="AK18" s="16"/>
      <c r="AL18" s="27">
        <f t="shared" si="12"/>
        <v>3.1319202783929132</v>
      </c>
      <c r="AM18" s="28"/>
      <c r="AN18" s="28"/>
      <c r="AO18" s="28"/>
      <c r="AP18" s="29"/>
      <c r="AQ18" s="16">
        <v>696</v>
      </c>
      <c r="AR18" s="16"/>
      <c r="AS18" s="16"/>
      <c r="AT18" s="16"/>
      <c r="AU18" s="16"/>
      <c r="AV18" s="26">
        <f t="shared" si="13"/>
        <v>22.018348623853214</v>
      </c>
      <c r="AW18" s="26"/>
      <c r="AX18" s="26"/>
      <c r="AY18" s="26"/>
      <c r="AZ18" s="26"/>
      <c r="BA18" s="10">
        <f t="shared" si="14"/>
        <v>3161</v>
      </c>
      <c r="BB18" s="11"/>
      <c r="BC18" s="11"/>
      <c r="BD18" s="11"/>
      <c r="BE18" s="11"/>
      <c r="BF18" s="11"/>
      <c r="BG18" s="11"/>
      <c r="BH18" s="11"/>
      <c r="BI18" s="11"/>
      <c r="BJ18" s="12"/>
    </row>
    <row r="19" spans="1:69" ht="14.25" x14ac:dyDescent="0.25">
      <c r="A19" s="33"/>
      <c r="B19" s="34"/>
      <c r="C19" s="34"/>
      <c r="D19" s="34"/>
      <c r="E19" s="34"/>
      <c r="F19" s="35"/>
      <c r="G19" s="23" t="s">
        <v>14</v>
      </c>
      <c r="H19" s="24"/>
      <c r="I19" s="24"/>
      <c r="J19" s="24"/>
      <c r="K19" s="24"/>
      <c r="L19" s="25"/>
      <c r="M19" s="45">
        <v>126</v>
      </c>
      <c r="N19" s="46"/>
      <c r="O19" s="46"/>
      <c r="P19" s="46"/>
      <c r="Q19" s="46"/>
      <c r="R19" s="26">
        <f t="shared" si="10"/>
        <v>8.1500646830530403</v>
      </c>
      <c r="S19" s="26"/>
      <c r="T19" s="26"/>
      <c r="U19" s="26"/>
      <c r="V19" s="26"/>
      <c r="W19" s="16">
        <v>594</v>
      </c>
      <c r="X19" s="16"/>
      <c r="Y19" s="16"/>
      <c r="Z19" s="16"/>
      <c r="AA19" s="16"/>
      <c r="AB19" s="26">
        <f t="shared" si="11"/>
        <v>38.421733505821479</v>
      </c>
      <c r="AC19" s="26"/>
      <c r="AD19" s="26"/>
      <c r="AE19" s="26"/>
      <c r="AF19" s="26"/>
      <c r="AG19" s="16">
        <v>120</v>
      </c>
      <c r="AH19" s="16"/>
      <c r="AI19" s="16"/>
      <c r="AJ19" s="16"/>
      <c r="AK19" s="16"/>
      <c r="AL19" s="27">
        <f t="shared" si="12"/>
        <v>7.7619663648124186</v>
      </c>
      <c r="AM19" s="28"/>
      <c r="AN19" s="28"/>
      <c r="AO19" s="28"/>
      <c r="AP19" s="29"/>
      <c r="AQ19" s="16">
        <v>706</v>
      </c>
      <c r="AR19" s="16"/>
      <c r="AS19" s="16"/>
      <c r="AT19" s="16"/>
      <c r="AU19" s="16"/>
      <c r="AV19" s="26">
        <f t="shared" si="13"/>
        <v>45.666235446313067</v>
      </c>
      <c r="AW19" s="26"/>
      <c r="AX19" s="26"/>
      <c r="AY19" s="26"/>
      <c r="AZ19" s="26"/>
      <c r="BA19" s="10">
        <f t="shared" si="14"/>
        <v>1546</v>
      </c>
      <c r="BB19" s="11"/>
      <c r="BC19" s="11"/>
      <c r="BD19" s="11"/>
      <c r="BE19" s="11"/>
      <c r="BF19" s="11"/>
      <c r="BG19" s="11"/>
      <c r="BH19" s="11"/>
      <c r="BI19" s="11"/>
      <c r="BJ19" s="12"/>
    </row>
    <row r="20" spans="1:69" ht="14.25" x14ac:dyDescent="0.25">
      <c r="A20" s="36" t="s">
        <v>15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39">
        <f t="shared" ref="M20" si="20">SUM(M17:Q19)</f>
        <v>932</v>
      </c>
      <c r="N20" s="40"/>
      <c r="O20" s="40"/>
      <c r="P20" s="40"/>
      <c r="Q20" s="40"/>
      <c r="R20" s="26">
        <f t="shared" si="10"/>
        <v>8.4199114644502657</v>
      </c>
      <c r="S20" s="26"/>
      <c r="T20" s="26"/>
      <c r="U20" s="26"/>
      <c r="V20" s="26"/>
      <c r="W20" s="41">
        <f t="shared" ref="W20" si="21">SUM(W17:AA19)</f>
        <v>6703</v>
      </c>
      <c r="X20" s="41"/>
      <c r="Y20" s="41"/>
      <c r="Z20" s="41"/>
      <c r="AA20" s="41"/>
      <c r="AB20" s="26">
        <f t="shared" si="11"/>
        <v>60.556509169753369</v>
      </c>
      <c r="AC20" s="26"/>
      <c r="AD20" s="26"/>
      <c r="AE20" s="26"/>
      <c r="AF20" s="26"/>
      <c r="AG20" s="47">
        <f t="shared" ref="AG20" si="22">SUM(AG17:AK19)</f>
        <v>588</v>
      </c>
      <c r="AH20" s="47"/>
      <c r="AI20" s="47"/>
      <c r="AJ20" s="47"/>
      <c r="AK20" s="47"/>
      <c r="AL20" s="27">
        <f t="shared" si="12"/>
        <v>5.3121329840093958</v>
      </c>
      <c r="AM20" s="28"/>
      <c r="AN20" s="28"/>
      <c r="AO20" s="28"/>
      <c r="AP20" s="29"/>
      <c r="AQ20" s="47">
        <f t="shared" ref="AQ20" si="23">SUM(AQ17:AU19)</f>
        <v>2846</v>
      </c>
      <c r="AR20" s="47"/>
      <c r="AS20" s="47"/>
      <c r="AT20" s="47"/>
      <c r="AU20" s="47"/>
      <c r="AV20" s="26">
        <f t="shared" si="13"/>
        <v>25.711446381786974</v>
      </c>
      <c r="AW20" s="26"/>
      <c r="AX20" s="26"/>
      <c r="AY20" s="26"/>
      <c r="AZ20" s="26"/>
      <c r="BA20" s="42">
        <f>SUM(BA17:BE19)</f>
        <v>11069</v>
      </c>
      <c r="BB20" s="43"/>
      <c r="BC20" s="43"/>
      <c r="BD20" s="43"/>
      <c r="BE20" s="43"/>
      <c r="BF20" s="43"/>
      <c r="BG20" s="43"/>
      <c r="BH20" s="43"/>
      <c r="BI20" s="43"/>
      <c r="BJ20" s="44"/>
    </row>
    <row r="21" spans="1:69" ht="54" x14ac:dyDescent="0.2">
      <c r="AF21" s="4"/>
      <c r="BL21" s="48"/>
      <c r="BM21" s="49" t="s">
        <v>5</v>
      </c>
      <c r="BN21" s="49" t="s">
        <v>6</v>
      </c>
      <c r="BO21" s="49" t="s">
        <v>7</v>
      </c>
      <c r="BP21" s="49" t="s">
        <v>8</v>
      </c>
      <c r="BQ21" s="49" t="s">
        <v>9</v>
      </c>
    </row>
    <row r="22" spans="1:69" x14ac:dyDescent="0.2">
      <c r="AF22" s="4"/>
      <c r="BL22" s="50">
        <v>2016</v>
      </c>
      <c r="BM22" s="51">
        <v>1099</v>
      </c>
      <c r="BN22" s="51">
        <v>6920</v>
      </c>
      <c r="BO22" s="51">
        <v>736</v>
      </c>
      <c r="BP22" s="51">
        <v>3061</v>
      </c>
      <c r="BQ22" s="49"/>
    </row>
    <row r="23" spans="1:69" x14ac:dyDescent="0.2">
      <c r="AF23" s="4"/>
      <c r="BL23" s="50">
        <v>2017</v>
      </c>
      <c r="BM23" s="50">
        <v>1016</v>
      </c>
      <c r="BN23" s="50">
        <v>6875</v>
      </c>
      <c r="BO23" s="50">
        <v>658</v>
      </c>
      <c r="BP23" s="50">
        <v>2997</v>
      </c>
      <c r="BQ23" s="50">
        <v>11546</v>
      </c>
    </row>
    <row r="24" spans="1:69" x14ac:dyDescent="0.2">
      <c r="AF24" s="4"/>
      <c r="BL24" s="50">
        <v>2018</v>
      </c>
      <c r="BM24" s="50">
        <v>932</v>
      </c>
      <c r="BN24" s="50">
        <v>6703</v>
      </c>
      <c r="BO24" s="50">
        <v>588</v>
      </c>
      <c r="BP24" s="50">
        <v>2846</v>
      </c>
      <c r="BQ24" s="50">
        <v>11069</v>
      </c>
    </row>
    <row r="25" spans="1:69" x14ac:dyDescent="0.2">
      <c r="AF25" s="4"/>
    </row>
    <row r="26" spans="1:69" x14ac:dyDescent="0.2">
      <c r="AF26" s="4"/>
    </row>
    <row r="27" spans="1:69" x14ac:dyDescent="0.2">
      <c r="AF27" s="4"/>
    </row>
    <row r="28" spans="1:69" x14ac:dyDescent="0.2">
      <c r="AF28" s="4"/>
    </row>
    <row r="29" spans="1:69" x14ac:dyDescent="0.2">
      <c r="AF29" s="4"/>
    </row>
    <row r="30" spans="1:69" x14ac:dyDescent="0.2">
      <c r="AF30" s="4"/>
    </row>
    <row r="31" spans="1:69" x14ac:dyDescent="0.2">
      <c r="AF31" s="4"/>
    </row>
    <row r="32" spans="1:69" x14ac:dyDescent="0.2">
      <c r="AF32" s="4"/>
    </row>
    <row r="33" spans="32:68" x14ac:dyDescent="0.2">
      <c r="AF33" s="4"/>
    </row>
    <row r="34" spans="32:68" x14ac:dyDescent="0.2">
      <c r="AF34" s="4"/>
    </row>
    <row r="35" spans="32:68" x14ac:dyDescent="0.2">
      <c r="AF35" s="4"/>
    </row>
    <row r="36" spans="32:68" x14ac:dyDescent="0.2">
      <c r="AF36" s="4"/>
    </row>
    <row r="37" spans="32:68" x14ac:dyDescent="0.2">
      <c r="AF37" s="4"/>
    </row>
    <row r="38" spans="32:68" ht="54" x14ac:dyDescent="0.2">
      <c r="AF38" s="4"/>
      <c r="BL38" s="52"/>
      <c r="BM38" s="49" t="s">
        <v>5</v>
      </c>
      <c r="BN38" s="49" t="s">
        <v>6</v>
      </c>
      <c r="BO38" s="49" t="s">
        <v>7</v>
      </c>
      <c r="BP38" s="49" t="s">
        <v>8</v>
      </c>
    </row>
    <row r="39" spans="32:68" x14ac:dyDescent="0.2">
      <c r="AF39" s="4"/>
      <c r="BL39" s="52">
        <v>2016</v>
      </c>
      <c r="BM39" s="53">
        <v>9.2999999999999999E-2</v>
      </c>
      <c r="BN39" s="53">
        <v>0.58599999999999997</v>
      </c>
      <c r="BO39" s="53">
        <v>6.2E-2</v>
      </c>
      <c r="BP39" s="53">
        <v>0.25900000000000001</v>
      </c>
    </row>
    <row r="40" spans="32:68" x14ac:dyDescent="0.2">
      <c r="AF40" s="4"/>
      <c r="BL40" s="50">
        <v>2017</v>
      </c>
      <c r="BM40" s="54">
        <v>8.7999999999999995E-2</v>
      </c>
      <c r="BN40" s="54">
        <v>0.59499999999999997</v>
      </c>
      <c r="BO40" s="54">
        <v>5.7000000000000002E-2</v>
      </c>
      <c r="BP40" s="54">
        <v>0.26</v>
      </c>
    </row>
    <row r="41" spans="32:68" x14ac:dyDescent="0.2">
      <c r="AF41" s="4"/>
      <c r="BL41" s="50">
        <v>2018</v>
      </c>
      <c r="BM41" s="54">
        <v>8.4000000000000005E-2</v>
      </c>
      <c r="BN41" s="54">
        <v>0.60599999999999998</v>
      </c>
      <c r="BO41" s="54">
        <v>5.2999999999999999E-2</v>
      </c>
      <c r="BP41" s="54">
        <v>0.25700000000000001</v>
      </c>
    </row>
    <row r="42" spans="32:68" x14ac:dyDescent="0.2">
      <c r="AF42" s="4"/>
    </row>
    <row r="43" spans="32:68" x14ac:dyDescent="0.2">
      <c r="AF43" s="4"/>
    </row>
    <row r="44" spans="32:68" x14ac:dyDescent="0.2">
      <c r="AF44" s="4"/>
    </row>
    <row r="45" spans="32:68" x14ac:dyDescent="0.2">
      <c r="AF45" s="4"/>
    </row>
    <row r="46" spans="32:68" x14ac:dyDescent="0.2">
      <c r="AF46" s="4"/>
    </row>
    <row r="47" spans="32:68" x14ac:dyDescent="0.2">
      <c r="AF47" s="4"/>
    </row>
    <row r="48" spans="32:68" x14ac:dyDescent="0.2">
      <c r="AF48" s="4"/>
    </row>
    <row r="49" spans="32:32" s="3" customFormat="1" x14ac:dyDescent="0.2">
      <c r="AF49" s="4"/>
    </row>
    <row r="50" spans="32:32" s="3" customFormat="1" x14ac:dyDescent="0.2">
      <c r="AF50" s="4"/>
    </row>
    <row r="51" spans="32:32" s="3" customFormat="1" x14ac:dyDescent="0.2">
      <c r="AF51" s="4"/>
    </row>
    <row r="52" spans="32:32" s="3" customFormat="1" x14ac:dyDescent="0.2">
      <c r="AF52" s="4"/>
    </row>
    <row r="53" spans="32:32" s="3" customFormat="1" x14ac:dyDescent="0.2">
      <c r="AF53" s="4"/>
    </row>
    <row r="54" spans="32:32" s="3" customFormat="1" x14ac:dyDescent="0.2">
      <c r="AF54" s="4"/>
    </row>
    <row r="55" spans="32:32" s="3" customFormat="1" x14ac:dyDescent="0.2">
      <c r="AF55" s="4"/>
    </row>
    <row r="56" spans="32:32" s="3" customFormat="1" x14ac:dyDescent="0.2">
      <c r="AF56" s="4"/>
    </row>
    <row r="57" spans="32:32" s="3" customFormat="1" x14ac:dyDescent="0.2">
      <c r="AF57" s="4"/>
    </row>
    <row r="58" spans="32:32" s="3" customFormat="1" x14ac:dyDescent="0.2">
      <c r="AF58" s="4"/>
    </row>
    <row r="59" spans="32:32" s="3" customFormat="1" x14ac:dyDescent="0.2">
      <c r="AF59" s="4"/>
    </row>
    <row r="60" spans="32:32" s="3" customFormat="1" x14ac:dyDescent="0.2">
      <c r="AF60" s="4"/>
    </row>
    <row r="61" spans="32:32" s="3" customFormat="1" x14ac:dyDescent="0.2">
      <c r="AF61" s="4"/>
    </row>
    <row r="62" spans="32:32" s="3" customFormat="1" x14ac:dyDescent="0.2">
      <c r="AF62" s="4"/>
    </row>
    <row r="63" spans="32:32" s="3" customFormat="1" x14ac:dyDescent="0.2">
      <c r="AF63" s="4"/>
    </row>
    <row r="64" spans="32:32" s="3" customFormat="1" x14ac:dyDescent="0.2">
      <c r="AF64" s="4"/>
    </row>
    <row r="65" spans="1:62" x14ac:dyDescent="0.2">
      <c r="AF65" s="4"/>
    </row>
    <row r="66" spans="1:62" x14ac:dyDescent="0.2">
      <c r="AF66" s="4"/>
    </row>
    <row r="67" spans="1:62" x14ac:dyDescent="0.2">
      <c r="AF67" s="4"/>
    </row>
    <row r="68" spans="1:62" x14ac:dyDescent="0.2">
      <c r="AF68" s="55" t="s">
        <v>16</v>
      </c>
    </row>
    <row r="69" spans="1:62" x14ac:dyDescent="0.2">
      <c r="AF69" s="55"/>
      <c r="BC69" s="5" t="s">
        <v>17</v>
      </c>
    </row>
    <row r="70" spans="1:62" x14ac:dyDescent="0.25">
      <c r="A70" s="7" t="s">
        <v>3</v>
      </c>
      <c r="B70" s="8"/>
      <c r="C70" s="8"/>
      <c r="D70" s="8"/>
      <c r="E70" s="8"/>
      <c r="F70" s="9"/>
      <c r="G70" s="7" t="s">
        <v>4</v>
      </c>
      <c r="H70" s="8"/>
      <c r="I70" s="8"/>
      <c r="J70" s="8"/>
      <c r="K70" s="8"/>
      <c r="L70" s="9"/>
      <c r="M70" s="10" t="s">
        <v>5</v>
      </c>
      <c r="N70" s="11"/>
      <c r="O70" s="11"/>
      <c r="P70" s="11"/>
      <c r="Q70" s="11"/>
      <c r="R70" s="12"/>
      <c r="S70" s="10" t="s">
        <v>18</v>
      </c>
      <c r="T70" s="11"/>
      <c r="U70" s="11"/>
      <c r="V70" s="11"/>
      <c r="W70" s="11"/>
      <c r="X70" s="12"/>
      <c r="Y70" s="10" t="s">
        <v>19</v>
      </c>
      <c r="Z70" s="11"/>
      <c r="AA70" s="11"/>
      <c r="AB70" s="11"/>
      <c r="AC70" s="11"/>
      <c r="AD70" s="12"/>
      <c r="AE70" s="10" t="s">
        <v>20</v>
      </c>
      <c r="AF70" s="11"/>
      <c r="AG70" s="11"/>
      <c r="AH70" s="11"/>
      <c r="AI70" s="11"/>
      <c r="AJ70" s="12"/>
      <c r="AK70" s="10" t="s">
        <v>21</v>
      </c>
      <c r="AL70" s="11"/>
      <c r="AM70" s="11"/>
      <c r="AN70" s="11"/>
      <c r="AO70" s="11"/>
      <c r="AP70" s="12"/>
      <c r="AQ70" s="10" t="s">
        <v>22</v>
      </c>
      <c r="AR70" s="11"/>
      <c r="AS70" s="11"/>
      <c r="AT70" s="11"/>
      <c r="AU70" s="11"/>
      <c r="AV70" s="12"/>
      <c r="AW70" s="10" t="s">
        <v>23</v>
      </c>
      <c r="AX70" s="11"/>
      <c r="AY70" s="11"/>
      <c r="AZ70" s="11"/>
      <c r="BA70" s="11"/>
      <c r="BB70" s="12"/>
      <c r="BC70" s="7" t="s">
        <v>24</v>
      </c>
      <c r="BD70" s="8"/>
      <c r="BE70" s="8"/>
      <c r="BF70" s="8"/>
      <c r="BG70" s="8"/>
      <c r="BH70" s="8"/>
      <c r="BI70" s="9"/>
      <c r="BJ70" s="56"/>
    </row>
    <row r="71" spans="1:62" x14ac:dyDescent="0.25">
      <c r="A71" s="20">
        <v>2016</v>
      </c>
      <c r="B71" s="21"/>
      <c r="C71" s="21"/>
      <c r="D71" s="21"/>
      <c r="E71" s="21"/>
      <c r="F71" s="22"/>
      <c r="G71" s="23" t="s">
        <v>12</v>
      </c>
      <c r="H71" s="24"/>
      <c r="I71" s="24"/>
      <c r="J71" s="24"/>
      <c r="K71" s="24"/>
      <c r="L71" s="25"/>
      <c r="M71" s="23">
        <v>595</v>
      </c>
      <c r="N71" s="24"/>
      <c r="O71" s="24"/>
      <c r="P71" s="24"/>
      <c r="Q71" s="24"/>
      <c r="R71" s="25"/>
      <c r="S71" s="23">
        <v>2505</v>
      </c>
      <c r="T71" s="24"/>
      <c r="U71" s="24"/>
      <c r="V71" s="24"/>
      <c r="W71" s="24"/>
      <c r="X71" s="25"/>
      <c r="Y71" s="23">
        <v>545</v>
      </c>
      <c r="Z71" s="24"/>
      <c r="AA71" s="24"/>
      <c r="AB71" s="24"/>
      <c r="AC71" s="24"/>
      <c r="AD71" s="25"/>
      <c r="AE71" s="23">
        <v>361</v>
      </c>
      <c r="AF71" s="24"/>
      <c r="AG71" s="24"/>
      <c r="AH71" s="24"/>
      <c r="AI71" s="24"/>
      <c r="AJ71" s="25"/>
      <c r="AK71" s="23">
        <v>6</v>
      </c>
      <c r="AL71" s="24"/>
      <c r="AM71" s="24"/>
      <c r="AN71" s="24"/>
      <c r="AO71" s="24"/>
      <c r="AP71" s="25"/>
      <c r="AQ71" s="23">
        <v>414</v>
      </c>
      <c r="AR71" s="24"/>
      <c r="AS71" s="24"/>
      <c r="AT71" s="24"/>
      <c r="AU71" s="24"/>
      <c r="AV71" s="25"/>
      <c r="AW71" s="23">
        <v>225</v>
      </c>
      <c r="AX71" s="24"/>
      <c r="AY71" s="24"/>
      <c r="AZ71" s="24"/>
      <c r="BA71" s="24"/>
      <c r="BB71" s="25"/>
      <c r="BC71" s="57">
        <f>SUM(M71:BB71)</f>
        <v>4651</v>
      </c>
      <c r="BD71" s="57"/>
      <c r="BE71" s="57"/>
      <c r="BF71" s="57"/>
      <c r="BG71" s="57"/>
      <c r="BH71" s="57"/>
      <c r="BI71" s="57"/>
      <c r="BJ71" s="56"/>
    </row>
    <row r="72" spans="1:62" x14ac:dyDescent="0.25">
      <c r="A72" s="30"/>
      <c r="B72" s="31"/>
      <c r="C72" s="31"/>
      <c r="D72" s="31"/>
      <c r="E72" s="31"/>
      <c r="F72" s="32"/>
      <c r="G72" s="23" t="s">
        <v>13</v>
      </c>
      <c r="H72" s="24"/>
      <c r="I72" s="24"/>
      <c r="J72" s="24"/>
      <c r="K72" s="24"/>
      <c r="L72" s="25"/>
      <c r="M72" s="101">
        <v>327</v>
      </c>
      <c r="N72" s="102"/>
      <c r="O72" s="102"/>
      <c r="P72" s="102"/>
      <c r="Q72" s="102"/>
      <c r="R72" s="108"/>
      <c r="S72" s="101">
        <v>98</v>
      </c>
      <c r="T72" s="102"/>
      <c r="U72" s="102"/>
      <c r="V72" s="102"/>
      <c r="W72" s="102"/>
      <c r="X72" s="108"/>
      <c r="Y72" s="101">
        <v>0</v>
      </c>
      <c r="Z72" s="102"/>
      <c r="AA72" s="102"/>
      <c r="AB72" s="102"/>
      <c r="AC72" s="102"/>
      <c r="AD72" s="108"/>
      <c r="AE72" s="101">
        <v>4</v>
      </c>
      <c r="AF72" s="102"/>
      <c r="AG72" s="102"/>
      <c r="AH72" s="102"/>
      <c r="AI72" s="102"/>
      <c r="AJ72" s="108"/>
      <c r="AK72" s="101">
        <v>0</v>
      </c>
      <c r="AL72" s="102"/>
      <c r="AM72" s="102"/>
      <c r="AN72" s="102"/>
      <c r="AO72" s="102"/>
      <c r="AP72" s="108"/>
      <c r="AQ72" s="101">
        <v>32</v>
      </c>
      <c r="AR72" s="102"/>
      <c r="AS72" s="102"/>
      <c r="AT72" s="102"/>
      <c r="AU72" s="102"/>
      <c r="AV72" s="108"/>
      <c r="AW72" s="101">
        <v>1927</v>
      </c>
      <c r="AX72" s="102"/>
      <c r="AY72" s="102"/>
      <c r="AZ72" s="102"/>
      <c r="BA72" s="102"/>
      <c r="BB72" s="108"/>
      <c r="BC72" s="57">
        <f t="shared" ref="BC72:BC74" si="24">SUM(M72:BB72)</f>
        <v>2388</v>
      </c>
      <c r="BD72" s="57"/>
      <c r="BE72" s="57"/>
      <c r="BF72" s="57"/>
      <c r="BG72" s="57"/>
      <c r="BH72" s="57"/>
      <c r="BI72" s="57"/>
      <c r="BJ72" s="56"/>
    </row>
    <row r="73" spans="1:62" x14ac:dyDescent="0.25">
      <c r="A73" s="33"/>
      <c r="B73" s="34"/>
      <c r="C73" s="34"/>
      <c r="D73" s="34"/>
      <c r="E73" s="34"/>
      <c r="F73" s="35"/>
      <c r="G73" s="23" t="s">
        <v>14</v>
      </c>
      <c r="H73" s="24"/>
      <c r="I73" s="24"/>
      <c r="J73" s="24"/>
      <c r="K73" s="24"/>
      <c r="L73" s="25"/>
      <c r="M73" s="101">
        <v>177</v>
      </c>
      <c r="N73" s="102"/>
      <c r="O73" s="102"/>
      <c r="P73" s="102"/>
      <c r="Q73" s="102"/>
      <c r="R73" s="108"/>
      <c r="S73" s="101">
        <v>0</v>
      </c>
      <c r="T73" s="102"/>
      <c r="U73" s="102"/>
      <c r="V73" s="102"/>
      <c r="W73" s="102"/>
      <c r="X73" s="108"/>
      <c r="Y73" s="101">
        <v>741</v>
      </c>
      <c r="Z73" s="102"/>
      <c r="AA73" s="102"/>
      <c r="AB73" s="102"/>
      <c r="AC73" s="102"/>
      <c r="AD73" s="108"/>
      <c r="AE73" s="101">
        <v>0</v>
      </c>
      <c r="AF73" s="102"/>
      <c r="AG73" s="102"/>
      <c r="AH73" s="102"/>
      <c r="AI73" s="102"/>
      <c r="AJ73" s="108"/>
      <c r="AK73" s="101">
        <v>0</v>
      </c>
      <c r="AL73" s="102"/>
      <c r="AM73" s="102"/>
      <c r="AN73" s="102"/>
      <c r="AO73" s="102"/>
      <c r="AP73" s="108"/>
      <c r="AQ73" s="101">
        <v>60</v>
      </c>
      <c r="AR73" s="102"/>
      <c r="AS73" s="102"/>
      <c r="AT73" s="102"/>
      <c r="AU73" s="102"/>
      <c r="AV73" s="108"/>
      <c r="AW73" s="101">
        <v>10</v>
      </c>
      <c r="AX73" s="102"/>
      <c r="AY73" s="102"/>
      <c r="AZ73" s="102"/>
      <c r="BA73" s="102"/>
      <c r="BB73" s="108"/>
      <c r="BC73" s="57">
        <f t="shared" si="24"/>
        <v>988</v>
      </c>
      <c r="BD73" s="57"/>
      <c r="BE73" s="57"/>
      <c r="BF73" s="57"/>
      <c r="BG73" s="57"/>
      <c r="BH73" s="57"/>
      <c r="BI73" s="57"/>
      <c r="BJ73" s="56"/>
    </row>
    <row r="74" spans="1:62" ht="14.25" x14ac:dyDescent="0.25">
      <c r="A74" s="36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8"/>
      <c r="M74" s="45">
        <f t="shared" ref="M74" si="25">SUM(M71:R73)</f>
        <v>1099</v>
      </c>
      <c r="N74" s="46"/>
      <c r="O74" s="46"/>
      <c r="P74" s="46"/>
      <c r="Q74" s="46"/>
      <c r="R74" s="58"/>
      <c r="S74" s="45">
        <f t="shared" ref="S74" si="26">SUM(S71:X73)</f>
        <v>2603</v>
      </c>
      <c r="T74" s="46"/>
      <c r="U74" s="46"/>
      <c r="V74" s="46"/>
      <c r="W74" s="46"/>
      <c r="X74" s="58"/>
      <c r="Y74" s="45">
        <f t="shared" ref="Y74" si="27">SUM(Y71:AD73)</f>
        <v>1286</v>
      </c>
      <c r="Z74" s="46"/>
      <c r="AA74" s="46"/>
      <c r="AB74" s="46"/>
      <c r="AC74" s="46"/>
      <c r="AD74" s="58"/>
      <c r="AE74" s="45">
        <f t="shared" ref="AE74" si="28">SUM(AE71:AJ73)</f>
        <v>365</v>
      </c>
      <c r="AF74" s="46"/>
      <c r="AG74" s="46"/>
      <c r="AH74" s="46"/>
      <c r="AI74" s="46"/>
      <c r="AJ74" s="58"/>
      <c r="AK74" s="45">
        <f t="shared" ref="AK74" si="29">SUM(AK71:AP73)</f>
        <v>6</v>
      </c>
      <c r="AL74" s="46"/>
      <c r="AM74" s="46"/>
      <c r="AN74" s="46"/>
      <c r="AO74" s="46"/>
      <c r="AP74" s="58"/>
      <c r="AQ74" s="45">
        <f t="shared" ref="AQ74" si="30">SUM(AQ71:AV73)</f>
        <v>506</v>
      </c>
      <c r="AR74" s="46"/>
      <c r="AS74" s="46"/>
      <c r="AT74" s="46"/>
      <c r="AU74" s="46"/>
      <c r="AV74" s="58"/>
      <c r="AW74" s="45">
        <f t="shared" ref="AW74" si="31">SUM(AW71:BB73)</f>
        <v>2162</v>
      </c>
      <c r="AX74" s="46"/>
      <c r="AY74" s="46"/>
      <c r="AZ74" s="46"/>
      <c r="BA74" s="46"/>
      <c r="BB74" s="58"/>
      <c r="BC74" s="59">
        <f t="shared" si="24"/>
        <v>8027</v>
      </c>
      <c r="BD74" s="59"/>
      <c r="BE74" s="59"/>
      <c r="BF74" s="59"/>
      <c r="BG74" s="59"/>
      <c r="BH74" s="59"/>
      <c r="BI74" s="59"/>
      <c r="BJ74" s="56"/>
    </row>
    <row r="75" spans="1:62" x14ac:dyDescent="0.25">
      <c r="A75" s="20">
        <v>2017</v>
      </c>
      <c r="B75" s="21"/>
      <c r="C75" s="21"/>
      <c r="D75" s="21"/>
      <c r="E75" s="21"/>
      <c r="F75" s="22"/>
      <c r="G75" s="23" t="s">
        <v>12</v>
      </c>
      <c r="H75" s="24"/>
      <c r="I75" s="24"/>
      <c r="J75" s="24"/>
      <c r="K75" s="24"/>
      <c r="L75" s="25"/>
      <c r="M75" s="23">
        <v>518</v>
      </c>
      <c r="N75" s="24"/>
      <c r="O75" s="24"/>
      <c r="P75" s="24"/>
      <c r="Q75" s="24"/>
      <c r="R75" s="25"/>
      <c r="S75" s="23">
        <v>2487</v>
      </c>
      <c r="T75" s="24"/>
      <c r="U75" s="24"/>
      <c r="V75" s="24"/>
      <c r="W75" s="24"/>
      <c r="X75" s="25"/>
      <c r="Y75" s="23">
        <v>526</v>
      </c>
      <c r="Z75" s="24"/>
      <c r="AA75" s="24"/>
      <c r="AB75" s="24"/>
      <c r="AC75" s="24"/>
      <c r="AD75" s="25"/>
      <c r="AE75" s="23">
        <v>342</v>
      </c>
      <c r="AF75" s="24"/>
      <c r="AG75" s="24"/>
      <c r="AH75" s="24"/>
      <c r="AI75" s="24"/>
      <c r="AJ75" s="25"/>
      <c r="AK75" s="23">
        <v>7</v>
      </c>
      <c r="AL75" s="24"/>
      <c r="AM75" s="24"/>
      <c r="AN75" s="24"/>
      <c r="AO75" s="24"/>
      <c r="AP75" s="25"/>
      <c r="AQ75" s="23">
        <v>427</v>
      </c>
      <c r="AR75" s="24"/>
      <c r="AS75" s="24"/>
      <c r="AT75" s="24"/>
      <c r="AU75" s="24"/>
      <c r="AV75" s="25"/>
      <c r="AW75" s="23">
        <v>247</v>
      </c>
      <c r="AX75" s="24"/>
      <c r="AY75" s="24"/>
      <c r="AZ75" s="24"/>
      <c r="BA75" s="24"/>
      <c r="BB75" s="25"/>
      <c r="BC75" s="57">
        <f>SUM(M75:BB75)</f>
        <v>4554</v>
      </c>
      <c r="BD75" s="57"/>
      <c r="BE75" s="57"/>
      <c r="BF75" s="57"/>
      <c r="BG75" s="57"/>
      <c r="BH75" s="57"/>
      <c r="BI75" s="57"/>
    </row>
    <row r="76" spans="1:62" x14ac:dyDescent="0.25">
      <c r="A76" s="30"/>
      <c r="B76" s="31"/>
      <c r="C76" s="31"/>
      <c r="D76" s="31"/>
      <c r="E76" s="31"/>
      <c r="F76" s="32"/>
      <c r="G76" s="23" t="s">
        <v>13</v>
      </c>
      <c r="H76" s="24"/>
      <c r="I76" s="24"/>
      <c r="J76" s="24"/>
      <c r="K76" s="24"/>
      <c r="L76" s="25"/>
      <c r="M76" s="23">
        <v>316</v>
      </c>
      <c r="N76" s="24"/>
      <c r="O76" s="24"/>
      <c r="P76" s="24"/>
      <c r="Q76" s="24"/>
      <c r="R76" s="25"/>
      <c r="S76" s="23">
        <v>37</v>
      </c>
      <c r="T76" s="24"/>
      <c r="U76" s="24"/>
      <c r="V76" s="24"/>
      <c r="W76" s="24"/>
      <c r="X76" s="25"/>
      <c r="Y76" s="23"/>
      <c r="Z76" s="24"/>
      <c r="AA76" s="24"/>
      <c r="AB76" s="24"/>
      <c r="AC76" s="24"/>
      <c r="AD76" s="25"/>
      <c r="AE76" s="23">
        <v>9</v>
      </c>
      <c r="AF76" s="24"/>
      <c r="AG76" s="24"/>
      <c r="AH76" s="24"/>
      <c r="AI76" s="24"/>
      <c r="AJ76" s="25"/>
      <c r="AK76" s="23"/>
      <c r="AL76" s="24"/>
      <c r="AM76" s="24"/>
      <c r="AN76" s="24"/>
      <c r="AO76" s="24"/>
      <c r="AP76" s="25"/>
      <c r="AQ76" s="23">
        <v>30</v>
      </c>
      <c r="AR76" s="24"/>
      <c r="AS76" s="24"/>
      <c r="AT76" s="24"/>
      <c r="AU76" s="24"/>
      <c r="AV76" s="25"/>
      <c r="AW76" s="23">
        <v>1898</v>
      </c>
      <c r="AX76" s="24"/>
      <c r="AY76" s="24"/>
      <c r="AZ76" s="24"/>
      <c r="BA76" s="24"/>
      <c r="BB76" s="25"/>
      <c r="BC76" s="57">
        <f t="shared" ref="BC76:BC82" si="32">SUM(M76:BB76)</f>
        <v>2290</v>
      </c>
      <c r="BD76" s="57"/>
      <c r="BE76" s="57"/>
      <c r="BF76" s="57"/>
      <c r="BG76" s="57"/>
      <c r="BH76" s="57"/>
      <c r="BI76" s="57"/>
    </row>
    <row r="77" spans="1:62" x14ac:dyDescent="0.25">
      <c r="A77" s="33"/>
      <c r="B77" s="34"/>
      <c r="C77" s="34"/>
      <c r="D77" s="34"/>
      <c r="E77" s="34"/>
      <c r="F77" s="35"/>
      <c r="G77" s="23" t="s">
        <v>14</v>
      </c>
      <c r="H77" s="24"/>
      <c r="I77" s="24"/>
      <c r="J77" s="24"/>
      <c r="K77" s="24"/>
      <c r="L77" s="25"/>
      <c r="M77" s="23">
        <v>182</v>
      </c>
      <c r="N77" s="24"/>
      <c r="O77" s="24"/>
      <c r="P77" s="24"/>
      <c r="Q77" s="24"/>
      <c r="R77" s="25"/>
      <c r="S77" s="23">
        <v>53</v>
      </c>
      <c r="T77" s="24"/>
      <c r="U77" s="24"/>
      <c r="V77" s="24"/>
      <c r="W77" s="24"/>
      <c r="X77" s="25"/>
      <c r="Y77" s="23">
        <v>728</v>
      </c>
      <c r="Z77" s="24"/>
      <c r="AA77" s="24"/>
      <c r="AB77" s="24"/>
      <c r="AC77" s="24"/>
      <c r="AD77" s="25"/>
      <c r="AE77" s="23"/>
      <c r="AF77" s="24"/>
      <c r="AG77" s="24"/>
      <c r="AH77" s="24"/>
      <c r="AI77" s="24"/>
      <c r="AJ77" s="25"/>
      <c r="AK77" s="23"/>
      <c r="AL77" s="24"/>
      <c r="AM77" s="24"/>
      <c r="AN77" s="24"/>
      <c r="AO77" s="24"/>
      <c r="AP77" s="25"/>
      <c r="AQ77" s="23">
        <v>58</v>
      </c>
      <c r="AR77" s="24"/>
      <c r="AS77" s="24"/>
      <c r="AT77" s="24"/>
      <c r="AU77" s="24"/>
      <c r="AV77" s="25"/>
      <c r="AW77" s="23">
        <v>26</v>
      </c>
      <c r="AX77" s="24"/>
      <c r="AY77" s="24"/>
      <c r="AZ77" s="24"/>
      <c r="BA77" s="24"/>
      <c r="BB77" s="25"/>
      <c r="BC77" s="57">
        <f t="shared" si="32"/>
        <v>1047</v>
      </c>
      <c r="BD77" s="57"/>
      <c r="BE77" s="57"/>
      <c r="BF77" s="57"/>
      <c r="BG77" s="57"/>
      <c r="BH77" s="57"/>
      <c r="BI77" s="57"/>
    </row>
    <row r="78" spans="1:62" ht="14.25" x14ac:dyDescent="0.25">
      <c r="A78" s="36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8"/>
      <c r="M78" s="45">
        <f t="shared" ref="M78" si="33">SUM(M75:R77)</f>
        <v>1016</v>
      </c>
      <c r="N78" s="46"/>
      <c r="O78" s="46"/>
      <c r="P78" s="46"/>
      <c r="Q78" s="46"/>
      <c r="R78" s="58"/>
      <c r="S78" s="45">
        <f t="shared" ref="S78" si="34">SUM(S75:X77)</f>
        <v>2577</v>
      </c>
      <c r="T78" s="46"/>
      <c r="U78" s="46"/>
      <c r="V78" s="46"/>
      <c r="W78" s="46"/>
      <c r="X78" s="58"/>
      <c r="Y78" s="45">
        <f t="shared" ref="Y78" si="35">SUM(Y75:AD77)</f>
        <v>1254</v>
      </c>
      <c r="Z78" s="46"/>
      <c r="AA78" s="46"/>
      <c r="AB78" s="46"/>
      <c r="AC78" s="46"/>
      <c r="AD78" s="58"/>
      <c r="AE78" s="45">
        <f t="shared" ref="AE78" si="36">SUM(AE75:AJ77)</f>
        <v>351</v>
      </c>
      <c r="AF78" s="46"/>
      <c r="AG78" s="46"/>
      <c r="AH78" s="46"/>
      <c r="AI78" s="46"/>
      <c r="AJ78" s="58"/>
      <c r="AK78" s="45">
        <f t="shared" ref="AK78" si="37">SUM(AK75:AP77)</f>
        <v>7</v>
      </c>
      <c r="AL78" s="46"/>
      <c r="AM78" s="46"/>
      <c r="AN78" s="46"/>
      <c r="AO78" s="46"/>
      <c r="AP78" s="58"/>
      <c r="AQ78" s="45">
        <f t="shared" ref="AQ78" si="38">SUM(AQ75:AV77)</f>
        <v>515</v>
      </c>
      <c r="AR78" s="46"/>
      <c r="AS78" s="46"/>
      <c r="AT78" s="46"/>
      <c r="AU78" s="46"/>
      <c r="AV78" s="58"/>
      <c r="AW78" s="45">
        <f t="shared" ref="AW78" si="39">SUM(AW75:BB77)</f>
        <v>2171</v>
      </c>
      <c r="AX78" s="46"/>
      <c r="AY78" s="46"/>
      <c r="AZ78" s="46"/>
      <c r="BA78" s="46"/>
      <c r="BB78" s="58"/>
      <c r="BC78" s="59">
        <f t="shared" si="32"/>
        <v>7891</v>
      </c>
      <c r="BD78" s="59"/>
      <c r="BE78" s="59"/>
      <c r="BF78" s="59"/>
      <c r="BG78" s="59"/>
      <c r="BH78" s="59"/>
      <c r="BI78" s="59"/>
    </row>
    <row r="79" spans="1:62" x14ac:dyDescent="0.25">
      <c r="A79" s="20">
        <v>2018</v>
      </c>
      <c r="B79" s="21"/>
      <c r="C79" s="21"/>
      <c r="D79" s="21"/>
      <c r="E79" s="21"/>
      <c r="F79" s="22"/>
      <c r="G79" s="23" t="s">
        <v>12</v>
      </c>
      <c r="H79" s="24"/>
      <c r="I79" s="24"/>
      <c r="J79" s="24"/>
      <c r="K79" s="24"/>
      <c r="L79" s="25"/>
      <c r="M79" s="23">
        <v>490</v>
      </c>
      <c r="N79" s="24"/>
      <c r="O79" s="24"/>
      <c r="P79" s="24"/>
      <c r="Q79" s="24"/>
      <c r="R79" s="25"/>
      <c r="S79" s="23">
        <v>2511</v>
      </c>
      <c r="T79" s="24"/>
      <c r="U79" s="24"/>
      <c r="V79" s="24"/>
      <c r="W79" s="24"/>
      <c r="X79" s="25"/>
      <c r="Y79" s="23">
        <v>544</v>
      </c>
      <c r="Z79" s="24"/>
      <c r="AA79" s="24"/>
      <c r="AB79" s="24"/>
      <c r="AC79" s="24"/>
      <c r="AD79" s="25"/>
      <c r="AE79" s="23">
        <v>323</v>
      </c>
      <c r="AF79" s="24"/>
      <c r="AG79" s="24"/>
      <c r="AH79" s="24"/>
      <c r="AI79" s="24"/>
      <c r="AJ79" s="25"/>
      <c r="AK79" s="23">
        <v>6</v>
      </c>
      <c r="AL79" s="24"/>
      <c r="AM79" s="24"/>
      <c r="AN79" s="24"/>
      <c r="AO79" s="24"/>
      <c r="AP79" s="25"/>
      <c r="AQ79" s="23">
        <v>432</v>
      </c>
      <c r="AR79" s="24"/>
      <c r="AS79" s="24"/>
      <c r="AT79" s="24"/>
      <c r="AU79" s="24"/>
      <c r="AV79" s="25"/>
      <c r="AW79" s="23">
        <v>243</v>
      </c>
      <c r="AX79" s="24"/>
      <c r="AY79" s="24"/>
      <c r="AZ79" s="24"/>
      <c r="BA79" s="24"/>
      <c r="BB79" s="25"/>
      <c r="BC79" s="57">
        <f t="shared" si="32"/>
        <v>4549</v>
      </c>
      <c r="BD79" s="57"/>
      <c r="BE79" s="57"/>
      <c r="BF79" s="57"/>
      <c r="BG79" s="57"/>
      <c r="BH79" s="57"/>
      <c r="BI79" s="57"/>
    </row>
    <row r="80" spans="1:62" x14ac:dyDescent="0.25">
      <c r="A80" s="30"/>
      <c r="B80" s="31"/>
      <c r="C80" s="31"/>
      <c r="D80" s="31"/>
      <c r="E80" s="31"/>
      <c r="F80" s="32"/>
      <c r="G80" s="23" t="s">
        <v>13</v>
      </c>
      <c r="H80" s="24"/>
      <c r="I80" s="24"/>
      <c r="J80" s="24"/>
      <c r="K80" s="24"/>
      <c r="L80" s="25"/>
      <c r="M80" s="23">
        <v>316</v>
      </c>
      <c r="N80" s="24"/>
      <c r="O80" s="24"/>
      <c r="P80" s="24"/>
      <c r="Q80" s="24"/>
      <c r="R80" s="25"/>
      <c r="S80" s="23">
        <v>38</v>
      </c>
      <c r="T80" s="24"/>
      <c r="U80" s="24"/>
      <c r="V80" s="24"/>
      <c r="W80" s="24"/>
      <c r="X80" s="25"/>
      <c r="Y80" s="23"/>
      <c r="Z80" s="24"/>
      <c r="AA80" s="24"/>
      <c r="AB80" s="24"/>
      <c r="AC80" s="24"/>
      <c r="AD80" s="25"/>
      <c r="AE80" s="23">
        <v>8</v>
      </c>
      <c r="AF80" s="24"/>
      <c r="AG80" s="24"/>
      <c r="AH80" s="24"/>
      <c r="AI80" s="24"/>
      <c r="AJ80" s="25"/>
      <c r="AK80" s="23"/>
      <c r="AL80" s="24"/>
      <c r="AM80" s="24"/>
      <c r="AN80" s="24"/>
      <c r="AO80" s="24"/>
      <c r="AP80" s="25"/>
      <c r="AQ80" s="23">
        <v>30</v>
      </c>
      <c r="AR80" s="24"/>
      <c r="AS80" s="24"/>
      <c r="AT80" s="24"/>
      <c r="AU80" s="24"/>
      <c r="AV80" s="25"/>
      <c r="AW80" s="23">
        <v>1974</v>
      </c>
      <c r="AX80" s="24"/>
      <c r="AY80" s="24"/>
      <c r="AZ80" s="24"/>
      <c r="BA80" s="24"/>
      <c r="BB80" s="25"/>
      <c r="BC80" s="57">
        <f t="shared" si="32"/>
        <v>2366</v>
      </c>
      <c r="BD80" s="57"/>
      <c r="BE80" s="57"/>
      <c r="BF80" s="57"/>
      <c r="BG80" s="57"/>
      <c r="BH80" s="57"/>
      <c r="BI80" s="57"/>
    </row>
    <row r="81" spans="1:71" x14ac:dyDescent="0.25">
      <c r="A81" s="33"/>
      <c r="B81" s="34"/>
      <c r="C81" s="34"/>
      <c r="D81" s="34"/>
      <c r="E81" s="34"/>
      <c r="F81" s="35"/>
      <c r="G81" s="23" t="s">
        <v>14</v>
      </c>
      <c r="H81" s="24"/>
      <c r="I81" s="24"/>
      <c r="J81" s="24"/>
      <c r="K81" s="24"/>
      <c r="L81" s="25"/>
      <c r="M81" s="23">
        <v>126</v>
      </c>
      <c r="N81" s="24"/>
      <c r="O81" s="24"/>
      <c r="P81" s="24"/>
      <c r="Q81" s="24"/>
      <c r="R81" s="25"/>
      <c r="S81" s="23">
        <v>49</v>
      </c>
      <c r="T81" s="24"/>
      <c r="U81" s="24"/>
      <c r="V81" s="24"/>
      <c r="W81" s="24"/>
      <c r="X81" s="25"/>
      <c r="Y81" s="23">
        <v>483</v>
      </c>
      <c r="Z81" s="24"/>
      <c r="AA81" s="24"/>
      <c r="AB81" s="24"/>
      <c r="AC81" s="24"/>
      <c r="AD81" s="25"/>
      <c r="AE81" s="23"/>
      <c r="AF81" s="24"/>
      <c r="AG81" s="24"/>
      <c r="AH81" s="24"/>
      <c r="AI81" s="24"/>
      <c r="AJ81" s="25"/>
      <c r="AK81" s="23"/>
      <c r="AL81" s="24"/>
      <c r="AM81" s="24"/>
      <c r="AN81" s="24"/>
      <c r="AO81" s="24"/>
      <c r="AP81" s="25"/>
      <c r="AQ81" s="23">
        <v>37</v>
      </c>
      <c r="AR81" s="24"/>
      <c r="AS81" s="24"/>
      <c r="AT81" s="24"/>
      <c r="AU81" s="24"/>
      <c r="AV81" s="25"/>
      <c r="AW81" s="23">
        <v>25</v>
      </c>
      <c r="AX81" s="24"/>
      <c r="AY81" s="24"/>
      <c r="AZ81" s="24"/>
      <c r="BA81" s="24"/>
      <c r="BB81" s="25"/>
      <c r="BC81" s="57">
        <f t="shared" si="32"/>
        <v>720</v>
      </c>
      <c r="BD81" s="57"/>
      <c r="BE81" s="57"/>
      <c r="BF81" s="57"/>
      <c r="BG81" s="57"/>
      <c r="BH81" s="57"/>
      <c r="BI81" s="57"/>
    </row>
    <row r="82" spans="1:71" ht="14.25" x14ac:dyDescent="0.25">
      <c r="A82" s="36" t="s">
        <v>15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8"/>
      <c r="M82" s="45">
        <f t="shared" ref="M82" si="40">SUM(M79:R81)</f>
        <v>932</v>
      </c>
      <c r="N82" s="46"/>
      <c r="O82" s="46"/>
      <c r="P82" s="46"/>
      <c r="Q82" s="46"/>
      <c r="R82" s="58"/>
      <c r="S82" s="45">
        <f t="shared" ref="S82" si="41">SUM(S79:X81)</f>
        <v>2598</v>
      </c>
      <c r="T82" s="46"/>
      <c r="U82" s="46"/>
      <c r="V82" s="46"/>
      <c r="W82" s="46"/>
      <c r="X82" s="58"/>
      <c r="Y82" s="45">
        <f t="shared" ref="Y82" si="42">SUM(Y79:AD81)</f>
        <v>1027</v>
      </c>
      <c r="Z82" s="46"/>
      <c r="AA82" s="46"/>
      <c r="AB82" s="46"/>
      <c r="AC82" s="46"/>
      <c r="AD82" s="58"/>
      <c r="AE82" s="45">
        <f t="shared" ref="AE82" si="43">SUM(AE79:AJ81)</f>
        <v>331</v>
      </c>
      <c r="AF82" s="46"/>
      <c r="AG82" s="46"/>
      <c r="AH82" s="46"/>
      <c r="AI82" s="46"/>
      <c r="AJ82" s="58"/>
      <c r="AK82" s="45">
        <f t="shared" ref="AK82" si="44">SUM(AK79:AP81)</f>
        <v>6</v>
      </c>
      <c r="AL82" s="46"/>
      <c r="AM82" s="46"/>
      <c r="AN82" s="46"/>
      <c r="AO82" s="46"/>
      <c r="AP82" s="58"/>
      <c r="AQ82" s="45">
        <f t="shared" ref="AQ82" si="45">SUM(AQ79:AV81)</f>
        <v>499</v>
      </c>
      <c r="AR82" s="46"/>
      <c r="AS82" s="46"/>
      <c r="AT82" s="46"/>
      <c r="AU82" s="46"/>
      <c r="AV82" s="58"/>
      <c r="AW82" s="45">
        <f t="shared" ref="AW82" si="46">SUM(AW79:BB81)</f>
        <v>2242</v>
      </c>
      <c r="AX82" s="46"/>
      <c r="AY82" s="46"/>
      <c r="AZ82" s="46"/>
      <c r="BA82" s="46"/>
      <c r="BB82" s="58"/>
      <c r="BC82" s="59">
        <f t="shared" si="32"/>
        <v>7635</v>
      </c>
      <c r="BD82" s="59"/>
      <c r="BE82" s="59"/>
      <c r="BF82" s="59"/>
      <c r="BG82" s="59"/>
      <c r="BH82" s="59"/>
      <c r="BI82" s="59"/>
    </row>
    <row r="84" spans="1:71" ht="67.5" x14ac:dyDescent="0.25">
      <c r="BK84" s="49"/>
      <c r="BL84" s="49" t="s">
        <v>5</v>
      </c>
      <c r="BM84" s="49" t="s">
        <v>18</v>
      </c>
      <c r="BN84" s="49" t="s">
        <v>19</v>
      </c>
      <c r="BO84" s="49" t="s">
        <v>20</v>
      </c>
      <c r="BP84" s="49" t="s">
        <v>21</v>
      </c>
      <c r="BQ84" s="49" t="s">
        <v>22</v>
      </c>
      <c r="BR84" s="49" t="s">
        <v>23</v>
      </c>
    </row>
    <row r="85" spans="1:71" x14ac:dyDescent="0.25">
      <c r="BK85" s="49">
        <v>2016</v>
      </c>
      <c r="BL85" s="51">
        <v>1099</v>
      </c>
      <c r="BM85" s="51">
        <v>2603</v>
      </c>
      <c r="BN85" s="51">
        <v>1286</v>
      </c>
      <c r="BO85" s="51">
        <v>365</v>
      </c>
      <c r="BP85" s="51">
        <v>6</v>
      </c>
      <c r="BQ85" s="51">
        <v>506</v>
      </c>
      <c r="BR85" s="51">
        <v>2162</v>
      </c>
    </row>
    <row r="86" spans="1:71" ht="14.25" x14ac:dyDescent="0.25">
      <c r="BK86" s="49">
        <v>2017</v>
      </c>
      <c r="BL86" s="50">
        <v>1016</v>
      </c>
      <c r="BM86" s="50">
        <v>2577</v>
      </c>
      <c r="BN86" s="50">
        <v>1254</v>
      </c>
      <c r="BO86" s="50">
        <v>351</v>
      </c>
      <c r="BP86" s="50">
        <v>7</v>
      </c>
      <c r="BQ86" s="50">
        <v>515</v>
      </c>
      <c r="BR86" s="50">
        <v>2171</v>
      </c>
      <c r="BS86" s="60">
        <f>SUM(BL86:BR86)</f>
        <v>7891</v>
      </c>
    </row>
    <row r="87" spans="1:71" ht="14.25" x14ac:dyDescent="0.25">
      <c r="BK87" s="49">
        <v>2018</v>
      </c>
      <c r="BL87" s="50">
        <v>932</v>
      </c>
      <c r="BM87" s="50">
        <v>2598</v>
      </c>
      <c r="BN87" s="50">
        <v>1027</v>
      </c>
      <c r="BO87" s="50">
        <v>331</v>
      </c>
      <c r="BP87" s="50">
        <v>6</v>
      </c>
      <c r="BQ87" s="50">
        <v>499</v>
      </c>
      <c r="BR87" s="50">
        <v>2242</v>
      </c>
      <c r="BS87" s="60">
        <f>SUM(BL87:BR87)</f>
        <v>7635</v>
      </c>
    </row>
    <row r="100" spans="1:72" x14ac:dyDescent="0.2">
      <c r="AF100" s="61" t="s">
        <v>25</v>
      </c>
    </row>
    <row r="101" spans="1:72" x14ac:dyDescent="0.2">
      <c r="AF101" s="61"/>
      <c r="BC101" s="5" t="s">
        <v>26</v>
      </c>
    </row>
    <row r="102" spans="1:72" ht="67.5" x14ac:dyDescent="0.25">
      <c r="A102" s="7" t="s">
        <v>3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9"/>
      <c r="M102" s="10" t="s">
        <v>5</v>
      </c>
      <c r="N102" s="11"/>
      <c r="O102" s="11"/>
      <c r="P102" s="11"/>
      <c r="Q102" s="11"/>
      <c r="R102" s="12"/>
      <c r="S102" s="10" t="s">
        <v>18</v>
      </c>
      <c r="T102" s="11"/>
      <c r="U102" s="11"/>
      <c r="V102" s="11"/>
      <c r="W102" s="11"/>
      <c r="X102" s="12"/>
      <c r="Y102" s="10" t="s">
        <v>19</v>
      </c>
      <c r="Z102" s="11"/>
      <c r="AA102" s="11"/>
      <c r="AB102" s="11"/>
      <c r="AC102" s="11"/>
      <c r="AD102" s="12"/>
      <c r="AE102" s="10" t="s">
        <v>20</v>
      </c>
      <c r="AF102" s="11"/>
      <c r="AG102" s="11"/>
      <c r="AH102" s="11"/>
      <c r="AI102" s="11"/>
      <c r="AJ102" s="12"/>
      <c r="AK102" s="10" t="s">
        <v>21</v>
      </c>
      <c r="AL102" s="11"/>
      <c r="AM102" s="11"/>
      <c r="AN102" s="11"/>
      <c r="AO102" s="11"/>
      <c r="AP102" s="12"/>
      <c r="AQ102" s="10" t="s">
        <v>22</v>
      </c>
      <c r="AR102" s="11"/>
      <c r="AS102" s="11"/>
      <c r="AT102" s="11"/>
      <c r="AU102" s="11"/>
      <c r="AV102" s="12"/>
      <c r="AW102" s="10" t="s">
        <v>23</v>
      </c>
      <c r="AX102" s="11"/>
      <c r="AY102" s="11"/>
      <c r="AZ102" s="11"/>
      <c r="BA102" s="11"/>
      <c r="BB102" s="12"/>
      <c r="BC102" s="7" t="s">
        <v>24</v>
      </c>
      <c r="BD102" s="8"/>
      <c r="BE102" s="8"/>
      <c r="BF102" s="8"/>
      <c r="BG102" s="8"/>
      <c r="BH102" s="8"/>
      <c r="BI102" s="9"/>
      <c r="BJ102" s="62"/>
      <c r="BL102" s="63"/>
      <c r="BM102" s="49" t="s">
        <v>5</v>
      </c>
      <c r="BN102" s="49" t="s">
        <v>18</v>
      </c>
      <c r="BO102" s="49" t="s">
        <v>19</v>
      </c>
      <c r="BP102" s="49" t="s">
        <v>20</v>
      </c>
      <c r="BQ102" s="49" t="s">
        <v>21</v>
      </c>
      <c r="BR102" s="49" t="s">
        <v>22</v>
      </c>
      <c r="BS102" s="49" t="s">
        <v>23</v>
      </c>
      <c r="BT102" s="64" t="s">
        <v>24</v>
      </c>
    </row>
    <row r="103" spans="1:72" x14ac:dyDescent="0.25">
      <c r="A103" s="7">
        <v>2016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9"/>
      <c r="M103" s="23">
        <v>1099</v>
      </c>
      <c r="N103" s="24"/>
      <c r="O103" s="24"/>
      <c r="P103" s="24"/>
      <c r="Q103" s="24"/>
      <c r="R103" s="25"/>
      <c r="S103" s="23">
        <v>2603</v>
      </c>
      <c r="T103" s="24"/>
      <c r="U103" s="24"/>
      <c r="V103" s="24"/>
      <c r="W103" s="24"/>
      <c r="X103" s="25"/>
      <c r="Y103" s="23">
        <v>1286</v>
      </c>
      <c r="Z103" s="24"/>
      <c r="AA103" s="24"/>
      <c r="AB103" s="24"/>
      <c r="AC103" s="24"/>
      <c r="AD103" s="25"/>
      <c r="AE103" s="23">
        <v>365</v>
      </c>
      <c r="AF103" s="24"/>
      <c r="AG103" s="24"/>
      <c r="AH103" s="24"/>
      <c r="AI103" s="24"/>
      <c r="AJ103" s="25"/>
      <c r="AK103" s="23">
        <v>6</v>
      </c>
      <c r="AL103" s="24"/>
      <c r="AM103" s="24"/>
      <c r="AN103" s="24"/>
      <c r="AO103" s="24"/>
      <c r="AP103" s="25"/>
      <c r="AQ103" s="23">
        <v>506</v>
      </c>
      <c r="AR103" s="24"/>
      <c r="AS103" s="24"/>
      <c r="AT103" s="24"/>
      <c r="AU103" s="24"/>
      <c r="AV103" s="25"/>
      <c r="AW103" s="23">
        <v>2162</v>
      </c>
      <c r="AX103" s="24"/>
      <c r="AY103" s="24"/>
      <c r="AZ103" s="24"/>
      <c r="BA103" s="24"/>
      <c r="BB103" s="25"/>
      <c r="BC103" s="57">
        <f>SUM(M103:AW103)</f>
        <v>8027</v>
      </c>
      <c r="BD103" s="57"/>
      <c r="BE103" s="57"/>
      <c r="BF103" s="57"/>
      <c r="BG103" s="57"/>
      <c r="BH103" s="57"/>
      <c r="BI103" s="57"/>
      <c r="BJ103" s="62"/>
      <c r="BL103" s="63"/>
      <c r="BM103" s="49"/>
      <c r="BN103" s="49"/>
      <c r="BO103" s="49"/>
      <c r="BP103" s="49"/>
      <c r="BQ103" s="49"/>
      <c r="BR103" s="49"/>
      <c r="BS103" s="49"/>
      <c r="BT103" s="64"/>
    </row>
    <row r="104" spans="1:72" ht="17.25" customHeight="1" x14ac:dyDescent="0.25">
      <c r="A104" s="7">
        <v>2017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9"/>
      <c r="M104" s="23">
        <v>1016</v>
      </c>
      <c r="N104" s="24"/>
      <c r="O104" s="24"/>
      <c r="P104" s="24"/>
      <c r="Q104" s="24"/>
      <c r="R104" s="25"/>
      <c r="S104" s="23">
        <v>2577</v>
      </c>
      <c r="T104" s="24"/>
      <c r="U104" s="24"/>
      <c r="V104" s="24"/>
      <c r="W104" s="24"/>
      <c r="X104" s="25"/>
      <c r="Y104" s="23">
        <v>1254</v>
      </c>
      <c r="Z104" s="24"/>
      <c r="AA104" s="24"/>
      <c r="AB104" s="24"/>
      <c r="AC104" s="24"/>
      <c r="AD104" s="25"/>
      <c r="AE104" s="23">
        <v>351</v>
      </c>
      <c r="AF104" s="24"/>
      <c r="AG104" s="24"/>
      <c r="AH104" s="24"/>
      <c r="AI104" s="24"/>
      <c r="AJ104" s="25"/>
      <c r="AK104" s="23">
        <v>7</v>
      </c>
      <c r="AL104" s="24"/>
      <c r="AM104" s="24"/>
      <c r="AN104" s="24"/>
      <c r="AO104" s="24"/>
      <c r="AP104" s="25"/>
      <c r="AQ104" s="23">
        <v>515</v>
      </c>
      <c r="AR104" s="24"/>
      <c r="AS104" s="24"/>
      <c r="AT104" s="24"/>
      <c r="AU104" s="24"/>
      <c r="AV104" s="25"/>
      <c r="AW104" s="23">
        <v>2171</v>
      </c>
      <c r="AX104" s="24"/>
      <c r="AY104" s="24"/>
      <c r="AZ104" s="24"/>
      <c r="BA104" s="24"/>
      <c r="BB104" s="25"/>
      <c r="BC104" s="57">
        <v>7891</v>
      </c>
      <c r="BD104" s="57"/>
      <c r="BE104" s="57"/>
      <c r="BF104" s="57"/>
      <c r="BG104" s="57"/>
      <c r="BH104" s="57"/>
      <c r="BI104" s="57"/>
      <c r="BJ104" s="62"/>
      <c r="BL104" s="63"/>
      <c r="BM104" s="65">
        <v>-8.3000000000000007</v>
      </c>
      <c r="BN104" s="65">
        <v>0.8</v>
      </c>
      <c r="BO104" s="65">
        <v>-18.100000000000001</v>
      </c>
      <c r="BP104" s="65">
        <v>-5.7</v>
      </c>
      <c r="BQ104" s="65">
        <v>-14.3</v>
      </c>
      <c r="BR104" s="65">
        <v>-3.1</v>
      </c>
      <c r="BS104" s="65">
        <v>3.3</v>
      </c>
      <c r="BT104" s="56"/>
    </row>
    <row r="105" spans="1:72" ht="15.75" customHeight="1" x14ac:dyDescent="0.25">
      <c r="A105" s="7">
        <v>2018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9"/>
      <c r="M105" s="23">
        <v>932</v>
      </c>
      <c r="N105" s="24"/>
      <c r="O105" s="24"/>
      <c r="P105" s="24"/>
      <c r="Q105" s="24"/>
      <c r="R105" s="25"/>
      <c r="S105" s="23">
        <v>2598</v>
      </c>
      <c r="T105" s="24"/>
      <c r="U105" s="24"/>
      <c r="V105" s="24"/>
      <c r="W105" s="24"/>
      <c r="X105" s="25"/>
      <c r="Y105" s="23">
        <v>1027</v>
      </c>
      <c r="Z105" s="24"/>
      <c r="AA105" s="24"/>
      <c r="AB105" s="24"/>
      <c r="AC105" s="24"/>
      <c r="AD105" s="25"/>
      <c r="AE105" s="23">
        <v>331</v>
      </c>
      <c r="AF105" s="24"/>
      <c r="AG105" s="24"/>
      <c r="AH105" s="24"/>
      <c r="AI105" s="24"/>
      <c r="AJ105" s="25"/>
      <c r="AK105" s="23">
        <v>6</v>
      </c>
      <c r="AL105" s="24"/>
      <c r="AM105" s="24"/>
      <c r="AN105" s="24"/>
      <c r="AO105" s="24"/>
      <c r="AP105" s="25"/>
      <c r="AQ105" s="23">
        <v>499</v>
      </c>
      <c r="AR105" s="24"/>
      <c r="AS105" s="24"/>
      <c r="AT105" s="24"/>
      <c r="AU105" s="24"/>
      <c r="AV105" s="25"/>
      <c r="AW105" s="23">
        <v>2242</v>
      </c>
      <c r="AX105" s="24"/>
      <c r="AY105" s="24"/>
      <c r="AZ105" s="24"/>
      <c r="BA105" s="24"/>
      <c r="BB105" s="25"/>
      <c r="BC105" s="57">
        <v>7635</v>
      </c>
      <c r="BD105" s="57"/>
      <c r="BE105" s="57"/>
      <c r="BF105" s="57"/>
      <c r="BG105" s="57"/>
      <c r="BH105" s="57"/>
      <c r="BI105" s="57"/>
      <c r="BJ105" s="62"/>
      <c r="BL105" s="63"/>
      <c r="BM105" s="66"/>
      <c r="BN105" s="66"/>
      <c r="BO105" s="66"/>
      <c r="BP105" s="66"/>
      <c r="BQ105" s="66"/>
      <c r="BR105" s="66"/>
      <c r="BS105" s="66"/>
      <c r="BT105" s="56"/>
    </row>
    <row r="106" spans="1:72" ht="19.5" customHeight="1" x14ac:dyDescent="0.25">
      <c r="A106" s="67" t="s">
        <v>27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9"/>
      <c r="M106" s="70">
        <f>(M105-M104)/M104*100</f>
        <v>-8.2677165354330722</v>
      </c>
      <c r="N106" s="71"/>
      <c r="O106" s="71"/>
      <c r="P106" s="71"/>
      <c r="Q106" s="71"/>
      <c r="R106" s="72"/>
      <c r="S106" s="70">
        <f t="shared" ref="S106" si="47">(S105-S104)/S104*100</f>
        <v>0.81490104772991845</v>
      </c>
      <c r="T106" s="71"/>
      <c r="U106" s="71"/>
      <c r="V106" s="71"/>
      <c r="W106" s="71"/>
      <c r="X106" s="72"/>
      <c r="Y106" s="70">
        <f t="shared" ref="Y106" si="48">(Y105-Y104)/Y104*100</f>
        <v>-18.102073365231259</v>
      </c>
      <c r="Z106" s="71"/>
      <c r="AA106" s="71"/>
      <c r="AB106" s="71"/>
      <c r="AC106" s="71"/>
      <c r="AD106" s="72"/>
      <c r="AE106" s="70">
        <f t="shared" ref="AE106" si="49">(AE105-AE104)/AE104*100</f>
        <v>-5.6980056980056979</v>
      </c>
      <c r="AF106" s="71"/>
      <c r="AG106" s="71"/>
      <c r="AH106" s="71"/>
      <c r="AI106" s="71"/>
      <c r="AJ106" s="72"/>
      <c r="AK106" s="70">
        <f t="shared" ref="AK106" si="50">(AK105-AK104)/AK104*100</f>
        <v>-14.285714285714285</v>
      </c>
      <c r="AL106" s="71"/>
      <c r="AM106" s="71"/>
      <c r="AN106" s="71"/>
      <c r="AO106" s="71"/>
      <c r="AP106" s="72"/>
      <c r="AQ106" s="70">
        <f t="shared" ref="AQ106" si="51">(AQ105-AQ104)/AQ104*100</f>
        <v>-3.1067961165048543</v>
      </c>
      <c r="AR106" s="71"/>
      <c r="AS106" s="71"/>
      <c r="AT106" s="71"/>
      <c r="AU106" s="71"/>
      <c r="AV106" s="72"/>
      <c r="AW106" s="70">
        <f t="shared" ref="AW106" si="52">(AW105-AW104)/AW104*100</f>
        <v>3.2703823122984801</v>
      </c>
      <c r="AX106" s="71"/>
      <c r="AY106" s="71"/>
      <c r="AZ106" s="71"/>
      <c r="BA106" s="71"/>
      <c r="BB106" s="72"/>
      <c r="BC106" s="57"/>
      <c r="BD106" s="57"/>
      <c r="BE106" s="57"/>
      <c r="BF106" s="57"/>
      <c r="BG106" s="57"/>
      <c r="BH106" s="57"/>
      <c r="BI106" s="57"/>
      <c r="BJ106" s="73"/>
    </row>
    <row r="132" spans="1:62" x14ac:dyDescent="0.2">
      <c r="AF132" s="74" t="s">
        <v>28</v>
      </c>
    </row>
    <row r="133" spans="1:62" x14ac:dyDescent="0.2">
      <c r="AF133" s="74"/>
      <c r="BC133" s="5" t="s">
        <v>29</v>
      </c>
    </row>
    <row r="134" spans="1:62" x14ac:dyDescent="0.25">
      <c r="A134" s="75" t="s">
        <v>30</v>
      </c>
      <c r="B134" s="75"/>
      <c r="C134" s="16" t="s">
        <v>31</v>
      </c>
      <c r="D134" s="16"/>
      <c r="E134" s="16"/>
      <c r="F134" s="16"/>
      <c r="G134" s="16"/>
      <c r="H134" s="16" t="s">
        <v>32</v>
      </c>
      <c r="I134" s="16"/>
      <c r="J134" s="16"/>
      <c r="K134" s="16"/>
      <c r="L134" s="16"/>
      <c r="M134" s="16"/>
      <c r="N134" s="16"/>
      <c r="O134" s="16"/>
      <c r="P134" s="16"/>
      <c r="Q134" s="16"/>
      <c r="R134" s="16" t="s">
        <v>33</v>
      </c>
      <c r="S134" s="16"/>
      <c r="T134" s="16"/>
      <c r="U134" s="16"/>
      <c r="V134" s="16"/>
      <c r="W134" s="16"/>
      <c r="X134" s="16"/>
      <c r="Y134" s="16"/>
      <c r="Z134" s="16"/>
      <c r="AA134" s="16"/>
      <c r="AB134" s="16" t="s">
        <v>34</v>
      </c>
      <c r="AC134" s="16"/>
      <c r="AD134" s="16"/>
      <c r="AE134" s="16"/>
      <c r="AF134" s="16"/>
      <c r="AG134" s="16"/>
      <c r="AH134" s="16"/>
      <c r="AI134" s="16"/>
      <c r="AJ134" s="16"/>
      <c r="AK134" s="16"/>
      <c r="AL134" s="16" t="s">
        <v>35</v>
      </c>
      <c r="AM134" s="16"/>
      <c r="AN134" s="16"/>
      <c r="AO134" s="16"/>
      <c r="AP134" s="16"/>
      <c r="AQ134" s="16"/>
      <c r="AR134" s="16"/>
      <c r="AS134" s="16"/>
      <c r="AT134" s="16"/>
      <c r="AU134" s="16"/>
      <c r="AV134" s="16" t="s">
        <v>36</v>
      </c>
      <c r="AW134" s="16"/>
      <c r="AX134" s="16"/>
      <c r="AY134" s="16"/>
      <c r="AZ134" s="16"/>
      <c r="BA134" s="16"/>
      <c r="BB134" s="16"/>
      <c r="BC134" s="16"/>
      <c r="BD134" s="16"/>
      <c r="BE134" s="16"/>
      <c r="BF134" s="76" t="s">
        <v>24</v>
      </c>
      <c r="BG134" s="76"/>
      <c r="BH134" s="76"/>
      <c r="BI134" s="76"/>
      <c r="BJ134" s="76"/>
    </row>
    <row r="135" spans="1:62" x14ac:dyDescent="0.25">
      <c r="A135" s="75"/>
      <c r="B135" s="75"/>
      <c r="C135" s="16"/>
      <c r="D135" s="16"/>
      <c r="E135" s="16"/>
      <c r="F135" s="16"/>
      <c r="G135" s="16"/>
      <c r="H135" s="16" t="s">
        <v>10</v>
      </c>
      <c r="I135" s="16"/>
      <c r="J135" s="16"/>
      <c r="K135" s="16"/>
      <c r="L135" s="16"/>
      <c r="M135" s="16" t="s">
        <v>11</v>
      </c>
      <c r="N135" s="16"/>
      <c r="O135" s="16"/>
      <c r="P135" s="16"/>
      <c r="Q135" s="16"/>
      <c r="R135" s="16" t="s">
        <v>10</v>
      </c>
      <c r="S135" s="16"/>
      <c r="T135" s="16"/>
      <c r="U135" s="16"/>
      <c r="V135" s="16"/>
      <c r="W135" s="16" t="s">
        <v>11</v>
      </c>
      <c r="X135" s="16"/>
      <c r="Y135" s="16"/>
      <c r="Z135" s="16"/>
      <c r="AA135" s="16"/>
      <c r="AB135" s="16" t="s">
        <v>10</v>
      </c>
      <c r="AC135" s="16"/>
      <c r="AD135" s="16"/>
      <c r="AE135" s="16"/>
      <c r="AF135" s="16"/>
      <c r="AG135" s="16" t="s">
        <v>11</v>
      </c>
      <c r="AH135" s="16"/>
      <c r="AI135" s="16"/>
      <c r="AJ135" s="16"/>
      <c r="AK135" s="16"/>
      <c r="AL135" s="16" t="s">
        <v>10</v>
      </c>
      <c r="AM135" s="16"/>
      <c r="AN135" s="16"/>
      <c r="AO135" s="16"/>
      <c r="AP135" s="16"/>
      <c r="AQ135" s="16" t="s">
        <v>11</v>
      </c>
      <c r="AR135" s="16"/>
      <c r="AS135" s="16"/>
      <c r="AT135" s="16"/>
      <c r="AU135" s="16"/>
      <c r="AV135" s="16" t="s">
        <v>10</v>
      </c>
      <c r="AW135" s="16"/>
      <c r="AX135" s="16"/>
      <c r="AY135" s="16"/>
      <c r="AZ135" s="16"/>
      <c r="BA135" s="16" t="s">
        <v>11</v>
      </c>
      <c r="BB135" s="16"/>
      <c r="BC135" s="16"/>
      <c r="BD135" s="16"/>
      <c r="BE135" s="16"/>
      <c r="BF135" s="76"/>
      <c r="BG135" s="76"/>
      <c r="BH135" s="76"/>
      <c r="BI135" s="76"/>
      <c r="BJ135" s="76"/>
    </row>
    <row r="136" spans="1:62" x14ac:dyDescent="0.25">
      <c r="A136" s="76">
        <v>2017</v>
      </c>
      <c r="B136" s="76"/>
      <c r="C136" s="76" t="s">
        <v>12</v>
      </c>
      <c r="D136" s="76"/>
      <c r="E136" s="76"/>
      <c r="F136" s="76"/>
      <c r="G136" s="76"/>
      <c r="H136" s="77">
        <v>345</v>
      </c>
      <c r="I136" s="77"/>
      <c r="J136" s="77"/>
      <c r="K136" s="77"/>
      <c r="L136" s="77"/>
      <c r="M136" s="78">
        <f t="shared" ref="M136:M147" si="53">H136/BF136*100</f>
        <v>8.5059171597633139</v>
      </c>
      <c r="N136" s="78"/>
      <c r="O136" s="78"/>
      <c r="P136" s="78"/>
      <c r="Q136" s="78"/>
      <c r="R136" s="77">
        <v>443</v>
      </c>
      <c r="S136" s="77"/>
      <c r="T136" s="77"/>
      <c r="U136" s="77"/>
      <c r="V136" s="77"/>
      <c r="W136" s="78">
        <f t="shared" ref="W136:W147" si="54">R136/BF136*100</f>
        <v>10.922090729783038</v>
      </c>
      <c r="X136" s="78"/>
      <c r="Y136" s="78"/>
      <c r="Z136" s="78"/>
      <c r="AA136" s="78"/>
      <c r="AB136" s="77">
        <v>570</v>
      </c>
      <c r="AC136" s="77"/>
      <c r="AD136" s="77"/>
      <c r="AE136" s="77"/>
      <c r="AF136" s="77"/>
      <c r="AG136" s="78">
        <f t="shared" ref="AG136:AG147" si="55">AB136/BF136*100</f>
        <v>14.053254437869821</v>
      </c>
      <c r="AH136" s="78"/>
      <c r="AI136" s="78"/>
      <c r="AJ136" s="78"/>
      <c r="AK136" s="78"/>
      <c r="AL136" s="77">
        <v>929</v>
      </c>
      <c r="AM136" s="77"/>
      <c r="AN136" s="77"/>
      <c r="AO136" s="77"/>
      <c r="AP136" s="77"/>
      <c r="AQ136" s="78">
        <f t="shared" ref="AQ136:AQ147" si="56">AL136/BF136*100</f>
        <v>22.904339250493098</v>
      </c>
      <c r="AR136" s="78"/>
      <c r="AS136" s="78"/>
      <c r="AT136" s="78"/>
      <c r="AU136" s="78"/>
      <c r="AV136" s="77">
        <v>1769</v>
      </c>
      <c r="AW136" s="77"/>
      <c r="AX136" s="77"/>
      <c r="AY136" s="77"/>
      <c r="AZ136" s="77"/>
      <c r="BA136" s="78">
        <f t="shared" ref="BA136:BA147" si="57">AV136/BF136*100</f>
        <v>43.61439842209073</v>
      </c>
      <c r="BB136" s="78"/>
      <c r="BC136" s="78"/>
      <c r="BD136" s="78"/>
      <c r="BE136" s="78"/>
      <c r="BF136" s="79">
        <f>H136+R136+AB136+AL136+AV136</f>
        <v>4056</v>
      </c>
      <c r="BG136" s="79"/>
      <c r="BH136" s="79"/>
      <c r="BI136" s="79"/>
      <c r="BJ136" s="79"/>
    </row>
    <row r="137" spans="1:62" x14ac:dyDescent="0.25">
      <c r="A137" s="76"/>
      <c r="B137" s="76"/>
      <c r="C137" s="76" t="s">
        <v>13</v>
      </c>
      <c r="D137" s="76"/>
      <c r="E137" s="76"/>
      <c r="F137" s="76"/>
      <c r="G137" s="76"/>
      <c r="H137" s="109">
        <v>118</v>
      </c>
      <c r="I137" s="109"/>
      <c r="J137" s="109"/>
      <c r="K137" s="109"/>
      <c r="L137" s="109"/>
      <c r="M137" s="110">
        <f t="shared" si="53"/>
        <v>5.7645334636052761</v>
      </c>
      <c r="N137" s="110"/>
      <c r="O137" s="110"/>
      <c r="P137" s="110"/>
      <c r="Q137" s="110"/>
      <c r="R137" s="109">
        <v>137</v>
      </c>
      <c r="S137" s="109"/>
      <c r="T137" s="109"/>
      <c r="U137" s="109"/>
      <c r="V137" s="109"/>
      <c r="W137" s="110">
        <f t="shared" si="54"/>
        <v>6.6927210552027354</v>
      </c>
      <c r="X137" s="110"/>
      <c r="Y137" s="110"/>
      <c r="Z137" s="110"/>
      <c r="AA137" s="110"/>
      <c r="AB137" s="109">
        <v>190</v>
      </c>
      <c r="AC137" s="109"/>
      <c r="AD137" s="109"/>
      <c r="AE137" s="109"/>
      <c r="AF137" s="109"/>
      <c r="AG137" s="110">
        <f t="shared" si="55"/>
        <v>9.2818759159745969</v>
      </c>
      <c r="AH137" s="110"/>
      <c r="AI137" s="110"/>
      <c r="AJ137" s="110"/>
      <c r="AK137" s="110"/>
      <c r="AL137" s="109">
        <v>380</v>
      </c>
      <c r="AM137" s="109"/>
      <c r="AN137" s="109"/>
      <c r="AO137" s="109"/>
      <c r="AP137" s="109"/>
      <c r="AQ137" s="110">
        <f t="shared" si="56"/>
        <v>18.563751831949194</v>
      </c>
      <c r="AR137" s="110"/>
      <c r="AS137" s="110"/>
      <c r="AT137" s="110"/>
      <c r="AU137" s="110"/>
      <c r="AV137" s="109">
        <v>1222</v>
      </c>
      <c r="AW137" s="109"/>
      <c r="AX137" s="109"/>
      <c r="AY137" s="109"/>
      <c r="AZ137" s="109"/>
      <c r="BA137" s="110">
        <f t="shared" si="57"/>
        <v>59.6971177332682</v>
      </c>
      <c r="BB137" s="110"/>
      <c r="BC137" s="110"/>
      <c r="BD137" s="110"/>
      <c r="BE137" s="110"/>
      <c r="BF137" s="79">
        <f>H137+R137+AB137+AL137+AV137</f>
        <v>2047</v>
      </c>
      <c r="BG137" s="79"/>
      <c r="BH137" s="79"/>
      <c r="BI137" s="79"/>
      <c r="BJ137" s="79"/>
    </row>
    <row r="138" spans="1:62" x14ac:dyDescent="0.25">
      <c r="A138" s="76"/>
      <c r="B138" s="76"/>
      <c r="C138" s="76" t="s">
        <v>14</v>
      </c>
      <c r="D138" s="76"/>
      <c r="E138" s="76"/>
      <c r="F138" s="76"/>
      <c r="G138" s="76"/>
      <c r="H138" s="109">
        <v>59</v>
      </c>
      <c r="I138" s="109"/>
      <c r="J138" s="109"/>
      <c r="K138" s="109"/>
      <c r="L138" s="109"/>
      <c r="M138" s="110">
        <f t="shared" si="53"/>
        <v>7.2215422276621783</v>
      </c>
      <c r="N138" s="110"/>
      <c r="O138" s="110"/>
      <c r="P138" s="110"/>
      <c r="Q138" s="110"/>
      <c r="R138" s="109">
        <v>90</v>
      </c>
      <c r="S138" s="109"/>
      <c r="T138" s="109"/>
      <c r="U138" s="109"/>
      <c r="V138" s="109"/>
      <c r="W138" s="110">
        <f t="shared" si="54"/>
        <v>11.015911872705018</v>
      </c>
      <c r="X138" s="110"/>
      <c r="Y138" s="110"/>
      <c r="Z138" s="110"/>
      <c r="AA138" s="110"/>
      <c r="AB138" s="109">
        <v>123</v>
      </c>
      <c r="AC138" s="109"/>
      <c r="AD138" s="109"/>
      <c r="AE138" s="109"/>
      <c r="AF138" s="109"/>
      <c r="AG138" s="110">
        <f t="shared" si="55"/>
        <v>15.055079559363524</v>
      </c>
      <c r="AH138" s="110"/>
      <c r="AI138" s="110"/>
      <c r="AJ138" s="110"/>
      <c r="AK138" s="110"/>
      <c r="AL138" s="109">
        <v>176</v>
      </c>
      <c r="AM138" s="109"/>
      <c r="AN138" s="109"/>
      <c r="AO138" s="109"/>
      <c r="AP138" s="109"/>
      <c r="AQ138" s="110">
        <f t="shared" si="56"/>
        <v>21.542227662178703</v>
      </c>
      <c r="AR138" s="110"/>
      <c r="AS138" s="110"/>
      <c r="AT138" s="110"/>
      <c r="AU138" s="110"/>
      <c r="AV138" s="109">
        <v>369</v>
      </c>
      <c r="AW138" s="109"/>
      <c r="AX138" s="109"/>
      <c r="AY138" s="109"/>
      <c r="AZ138" s="109"/>
      <c r="BA138" s="110">
        <f t="shared" si="57"/>
        <v>45.165238678090574</v>
      </c>
      <c r="BB138" s="110"/>
      <c r="BC138" s="110"/>
      <c r="BD138" s="110"/>
      <c r="BE138" s="110"/>
      <c r="BF138" s="79">
        <f>H138+R138+AB138+AL138+AV138</f>
        <v>817</v>
      </c>
      <c r="BG138" s="79"/>
      <c r="BH138" s="79"/>
      <c r="BI138" s="79"/>
      <c r="BJ138" s="79"/>
    </row>
    <row r="139" spans="1:62" ht="14.25" x14ac:dyDescent="0.25">
      <c r="A139" s="80" t="s">
        <v>15</v>
      </c>
      <c r="B139" s="80"/>
      <c r="C139" s="80"/>
      <c r="D139" s="80"/>
      <c r="E139" s="80"/>
      <c r="F139" s="80"/>
      <c r="G139" s="80"/>
      <c r="H139" s="81">
        <f t="shared" ref="H139" si="58">SUM(H136:L138)</f>
        <v>522</v>
      </c>
      <c r="I139" s="81"/>
      <c r="J139" s="81"/>
      <c r="K139" s="81"/>
      <c r="L139" s="81"/>
      <c r="M139" s="78">
        <f t="shared" si="53"/>
        <v>7.5433526011560694</v>
      </c>
      <c r="N139" s="78"/>
      <c r="O139" s="78"/>
      <c r="P139" s="78"/>
      <c r="Q139" s="78"/>
      <c r="R139" s="81">
        <f t="shared" ref="R139" si="59">SUM(R136:V138)</f>
        <v>670</v>
      </c>
      <c r="S139" s="81"/>
      <c r="T139" s="81"/>
      <c r="U139" s="81"/>
      <c r="V139" s="81"/>
      <c r="W139" s="78">
        <f t="shared" si="54"/>
        <v>9.6820809248554909</v>
      </c>
      <c r="X139" s="78"/>
      <c r="Y139" s="78"/>
      <c r="Z139" s="78"/>
      <c r="AA139" s="78"/>
      <c r="AB139" s="81">
        <f t="shared" ref="AB139" si="60">SUM(AB136:AF138)</f>
        <v>883</v>
      </c>
      <c r="AC139" s="81"/>
      <c r="AD139" s="81"/>
      <c r="AE139" s="81"/>
      <c r="AF139" s="81"/>
      <c r="AG139" s="78">
        <f t="shared" si="55"/>
        <v>12.760115606936417</v>
      </c>
      <c r="AH139" s="78"/>
      <c r="AI139" s="78"/>
      <c r="AJ139" s="78"/>
      <c r="AK139" s="78"/>
      <c r="AL139" s="81">
        <f t="shared" ref="AL139" si="61">SUM(AL136:AP138)</f>
        <v>1485</v>
      </c>
      <c r="AM139" s="81"/>
      <c r="AN139" s="81"/>
      <c r="AO139" s="81"/>
      <c r="AP139" s="81"/>
      <c r="AQ139" s="78">
        <f t="shared" si="56"/>
        <v>21.459537572254337</v>
      </c>
      <c r="AR139" s="78"/>
      <c r="AS139" s="78"/>
      <c r="AT139" s="78"/>
      <c r="AU139" s="78"/>
      <c r="AV139" s="81">
        <f t="shared" ref="AV139" si="62">SUM(AV136:AZ138)</f>
        <v>3360</v>
      </c>
      <c r="AW139" s="81"/>
      <c r="AX139" s="81"/>
      <c r="AY139" s="81"/>
      <c r="AZ139" s="81"/>
      <c r="BA139" s="78">
        <f t="shared" si="57"/>
        <v>48.554913294797686</v>
      </c>
      <c r="BB139" s="78"/>
      <c r="BC139" s="78"/>
      <c r="BD139" s="78"/>
      <c r="BE139" s="78"/>
      <c r="BF139" s="82">
        <f>SUM(BF136:BJ138)</f>
        <v>6920</v>
      </c>
      <c r="BG139" s="82"/>
      <c r="BH139" s="82"/>
      <c r="BI139" s="82"/>
      <c r="BJ139" s="82"/>
    </row>
    <row r="140" spans="1:62" x14ac:dyDescent="0.25">
      <c r="A140" s="76">
        <v>2017</v>
      </c>
      <c r="B140" s="76"/>
      <c r="C140" s="76" t="s">
        <v>12</v>
      </c>
      <c r="D140" s="76"/>
      <c r="E140" s="76"/>
      <c r="F140" s="76"/>
      <c r="G140" s="76"/>
      <c r="H140" s="77">
        <v>273</v>
      </c>
      <c r="I140" s="77"/>
      <c r="J140" s="77"/>
      <c r="K140" s="77"/>
      <c r="L140" s="77"/>
      <c r="M140" s="78">
        <f t="shared" si="53"/>
        <v>6.7641228939544105</v>
      </c>
      <c r="N140" s="78"/>
      <c r="O140" s="78"/>
      <c r="P140" s="78"/>
      <c r="Q140" s="78"/>
      <c r="R140" s="77">
        <v>407</v>
      </c>
      <c r="S140" s="77"/>
      <c r="T140" s="77"/>
      <c r="U140" s="77"/>
      <c r="V140" s="77"/>
      <c r="W140" s="78">
        <f t="shared" si="54"/>
        <v>10.08424182358771</v>
      </c>
      <c r="X140" s="78"/>
      <c r="Y140" s="78"/>
      <c r="Z140" s="78"/>
      <c r="AA140" s="78"/>
      <c r="AB140" s="77">
        <v>524</v>
      </c>
      <c r="AC140" s="77"/>
      <c r="AD140" s="77"/>
      <c r="AE140" s="77"/>
      <c r="AF140" s="77"/>
      <c r="AG140" s="78">
        <f t="shared" si="55"/>
        <v>12.983151635282459</v>
      </c>
      <c r="AH140" s="78"/>
      <c r="AI140" s="78"/>
      <c r="AJ140" s="78"/>
      <c r="AK140" s="78"/>
      <c r="AL140" s="77">
        <v>912</v>
      </c>
      <c r="AM140" s="77"/>
      <c r="AN140" s="77"/>
      <c r="AO140" s="77"/>
      <c r="AP140" s="77"/>
      <c r="AQ140" s="78">
        <f t="shared" si="56"/>
        <v>22.596630327056491</v>
      </c>
      <c r="AR140" s="78"/>
      <c r="AS140" s="78"/>
      <c r="AT140" s="78"/>
      <c r="AU140" s="78"/>
      <c r="AV140" s="77">
        <v>1920</v>
      </c>
      <c r="AW140" s="77"/>
      <c r="AX140" s="77"/>
      <c r="AY140" s="77"/>
      <c r="AZ140" s="77"/>
      <c r="BA140" s="78">
        <f t="shared" si="57"/>
        <v>47.571853320118926</v>
      </c>
      <c r="BB140" s="78"/>
      <c r="BC140" s="78"/>
      <c r="BD140" s="78"/>
      <c r="BE140" s="78"/>
      <c r="BF140" s="79">
        <f>H140+R140+AB140+AL140+AV140</f>
        <v>4036</v>
      </c>
      <c r="BG140" s="79"/>
      <c r="BH140" s="79"/>
      <c r="BI140" s="79"/>
      <c r="BJ140" s="79"/>
    </row>
    <row r="141" spans="1:62" x14ac:dyDescent="0.25">
      <c r="A141" s="76"/>
      <c r="B141" s="76"/>
      <c r="C141" s="76" t="s">
        <v>13</v>
      </c>
      <c r="D141" s="76"/>
      <c r="E141" s="76"/>
      <c r="F141" s="76"/>
      <c r="G141" s="76"/>
      <c r="H141" s="77">
        <v>99</v>
      </c>
      <c r="I141" s="77"/>
      <c r="J141" s="77"/>
      <c r="K141" s="77"/>
      <c r="L141" s="77"/>
      <c r="M141" s="78">
        <f t="shared" si="53"/>
        <v>5.0151975683890582</v>
      </c>
      <c r="N141" s="78"/>
      <c r="O141" s="78"/>
      <c r="P141" s="78"/>
      <c r="Q141" s="78"/>
      <c r="R141" s="77">
        <v>144</v>
      </c>
      <c r="S141" s="77"/>
      <c r="T141" s="77"/>
      <c r="U141" s="77"/>
      <c r="V141" s="77"/>
      <c r="W141" s="78">
        <f t="shared" si="54"/>
        <v>7.2948328267477196</v>
      </c>
      <c r="X141" s="78"/>
      <c r="Y141" s="78"/>
      <c r="Z141" s="78"/>
      <c r="AA141" s="78"/>
      <c r="AB141" s="77">
        <v>166</v>
      </c>
      <c r="AC141" s="77"/>
      <c r="AD141" s="77"/>
      <c r="AE141" s="77"/>
      <c r="AF141" s="77"/>
      <c r="AG141" s="78">
        <f t="shared" si="55"/>
        <v>8.4093211752786221</v>
      </c>
      <c r="AH141" s="78"/>
      <c r="AI141" s="78"/>
      <c r="AJ141" s="78"/>
      <c r="AK141" s="78"/>
      <c r="AL141" s="77">
        <v>361</v>
      </c>
      <c r="AM141" s="77"/>
      <c r="AN141" s="77"/>
      <c r="AO141" s="77"/>
      <c r="AP141" s="77"/>
      <c r="AQ141" s="78">
        <f t="shared" si="56"/>
        <v>18.287740628166162</v>
      </c>
      <c r="AR141" s="78"/>
      <c r="AS141" s="78"/>
      <c r="AT141" s="78"/>
      <c r="AU141" s="78"/>
      <c r="AV141" s="77">
        <v>1204</v>
      </c>
      <c r="AW141" s="77"/>
      <c r="AX141" s="77"/>
      <c r="AY141" s="77"/>
      <c r="AZ141" s="77"/>
      <c r="BA141" s="78">
        <f t="shared" si="57"/>
        <v>60.99290780141844</v>
      </c>
      <c r="BB141" s="78"/>
      <c r="BC141" s="78"/>
      <c r="BD141" s="78"/>
      <c r="BE141" s="78"/>
      <c r="BF141" s="79">
        <f>H141+R141+AB141+AL141+AV141</f>
        <v>1974</v>
      </c>
      <c r="BG141" s="79"/>
      <c r="BH141" s="79"/>
      <c r="BI141" s="79"/>
      <c r="BJ141" s="79"/>
    </row>
    <row r="142" spans="1:62" x14ac:dyDescent="0.25">
      <c r="A142" s="76"/>
      <c r="B142" s="76"/>
      <c r="C142" s="76" t="s">
        <v>14</v>
      </c>
      <c r="D142" s="76"/>
      <c r="E142" s="76"/>
      <c r="F142" s="76"/>
      <c r="G142" s="76"/>
      <c r="H142" s="77">
        <v>51</v>
      </c>
      <c r="I142" s="77"/>
      <c r="J142" s="77"/>
      <c r="K142" s="77"/>
      <c r="L142" s="77"/>
      <c r="M142" s="78">
        <f t="shared" si="53"/>
        <v>5.895953757225433</v>
      </c>
      <c r="N142" s="78"/>
      <c r="O142" s="78"/>
      <c r="P142" s="78"/>
      <c r="Q142" s="78"/>
      <c r="R142" s="77">
        <v>106</v>
      </c>
      <c r="S142" s="77"/>
      <c r="T142" s="77"/>
      <c r="U142" s="77"/>
      <c r="V142" s="77"/>
      <c r="W142" s="78">
        <f t="shared" si="54"/>
        <v>12.254335260115607</v>
      </c>
      <c r="X142" s="78"/>
      <c r="Y142" s="78"/>
      <c r="Z142" s="78"/>
      <c r="AA142" s="78"/>
      <c r="AB142" s="77">
        <v>130</v>
      </c>
      <c r="AC142" s="77"/>
      <c r="AD142" s="77"/>
      <c r="AE142" s="77"/>
      <c r="AF142" s="77"/>
      <c r="AG142" s="78">
        <f t="shared" si="55"/>
        <v>15.028901734104046</v>
      </c>
      <c r="AH142" s="78"/>
      <c r="AI142" s="78"/>
      <c r="AJ142" s="78"/>
      <c r="AK142" s="78"/>
      <c r="AL142" s="77">
        <v>199</v>
      </c>
      <c r="AM142" s="77"/>
      <c r="AN142" s="77"/>
      <c r="AO142" s="77"/>
      <c r="AP142" s="77"/>
      <c r="AQ142" s="78">
        <f t="shared" si="56"/>
        <v>23.00578034682081</v>
      </c>
      <c r="AR142" s="78"/>
      <c r="AS142" s="78"/>
      <c r="AT142" s="78"/>
      <c r="AU142" s="78"/>
      <c r="AV142" s="77">
        <v>379</v>
      </c>
      <c r="AW142" s="77"/>
      <c r="AX142" s="77"/>
      <c r="AY142" s="77"/>
      <c r="AZ142" s="77"/>
      <c r="BA142" s="78">
        <f t="shared" si="57"/>
        <v>43.815028901734102</v>
      </c>
      <c r="BB142" s="78"/>
      <c r="BC142" s="78"/>
      <c r="BD142" s="78"/>
      <c r="BE142" s="78"/>
      <c r="BF142" s="79">
        <f>H142+R142+AB142+AL142+AV142</f>
        <v>865</v>
      </c>
      <c r="BG142" s="79"/>
      <c r="BH142" s="79"/>
      <c r="BI142" s="79"/>
      <c r="BJ142" s="79"/>
    </row>
    <row r="143" spans="1:62" ht="14.25" x14ac:dyDescent="0.25">
      <c r="A143" s="80" t="s">
        <v>15</v>
      </c>
      <c r="B143" s="80"/>
      <c r="C143" s="80"/>
      <c r="D143" s="80"/>
      <c r="E143" s="80"/>
      <c r="F143" s="80"/>
      <c r="G143" s="80"/>
      <c r="H143" s="81">
        <f t="shared" ref="H143" si="63">SUM(H140:L142)</f>
        <v>423</v>
      </c>
      <c r="I143" s="81"/>
      <c r="J143" s="81"/>
      <c r="K143" s="81"/>
      <c r="L143" s="81"/>
      <c r="M143" s="78">
        <f t="shared" si="53"/>
        <v>6.1527272727272733</v>
      </c>
      <c r="N143" s="78"/>
      <c r="O143" s="78"/>
      <c r="P143" s="78"/>
      <c r="Q143" s="78"/>
      <c r="R143" s="81">
        <f t="shared" ref="R143" si="64">SUM(R140:V142)</f>
        <v>657</v>
      </c>
      <c r="S143" s="81"/>
      <c r="T143" s="81"/>
      <c r="U143" s="81"/>
      <c r="V143" s="81"/>
      <c r="W143" s="78">
        <f t="shared" si="54"/>
        <v>9.5563636363636366</v>
      </c>
      <c r="X143" s="78"/>
      <c r="Y143" s="78"/>
      <c r="Z143" s="78"/>
      <c r="AA143" s="78"/>
      <c r="AB143" s="81">
        <f t="shared" ref="AB143" si="65">SUM(AB140:AF142)</f>
        <v>820</v>
      </c>
      <c r="AC143" s="81"/>
      <c r="AD143" s="81"/>
      <c r="AE143" s="81"/>
      <c r="AF143" s="81"/>
      <c r="AG143" s="78">
        <f t="shared" si="55"/>
        <v>11.927272727272726</v>
      </c>
      <c r="AH143" s="78"/>
      <c r="AI143" s="78"/>
      <c r="AJ143" s="78"/>
      <c r="AK143" s="78"/>
      <c r="AL143" s="81">
        <f t="shared" ref="AL143" si="66">SUM(AL140:AP142)</f>
        <v>1472</v>
      </c>
      <c r="AM143" s="81"/>
      <c r="AN143" s="81"/>
      <c r="AO143" s="81"/>
      <c r="AP143" s="81"/>
      <c r="AQ143" s="78">
        <f t="shared" si="56"/>
        <v>21.41090909090909</v>
      </c>
      <c r="AR143" s="78"/>
      <c r="AS143" s="78"/>
      <c r="AT143" s="78"/>
      <c r="AU143" s="78"/>
      <c r="AV143" s="81">
        <f t="shared" ref="AV143" si="67">SUM(AV140:AZ142)</f>
        <v>3503</v>
      </c>
      <c r="AW143" s="81"/>
      <c r="AX143" s="81"/>
      <c r="AY143" s="81"/>
      <c r="AZ143" s="81"/>
      <c r="BA143" s="78">
        <f t="shared" si="57"/>
        <v>50.952727272727273</v>
      </c>
      <c r="BB143" s="78"/>
      <c r="BC143" s="78"/>
      <c r="BD143" s="78"/>
      <c r="BE143" s="78"/>
      <c r="BF143" s="82">
        <f>SUM(BF140:BJ142)</f>
        <v>6875</v>
      </c>
      <c r="BG143" s="82"/>
      <c r="BH143" s="82"/>
      <c r="BI143" s="82"/>
      <c r="BJ143" s="82"/>
    </row>
    <row r="144" spans="1:62" x14ac:dyDescent="0.25">
      <c r="A144" s="76">
        <v>2018</v>
      </c>
      <c r="B144" s="76"/>
      <c r="C144" s="76" t="s">
        <v>12</v>
      </c>
      <c r="D144" s="76"/>
      <c r="E144" s="76"/>
      <c r="F144" s="76"/>
      <c r="G144" s="76"/>
      <c r="H144" s="77">
        <v>234</v>
      </c>
      <c r="I144" s="77"/>
      <c r="J144" s="77"/>
      <c r="K144" s="77"/>
      <c r="L144" s="77"/>
      <c r="M144" s="78">
        <f t="shared" si="53"/>
        <v>5.7649667405764964</v>
      </c>
      <c r="N144" s="78"/>
      <c r="O144" s="78"/>
      <c r="P144" s="78"/>
      <c r="Q144" s="78"/>
      <c r="R144" s="77">
        <v>382</v>
      </c>
      <c r="S144" s="77"/>
      <c r="T144" s="77"/>
      <c r="U144" s="77"/>
      <c r="V144" s="77"/>
      <c r="W144" s="78">
        <f t="shared" si="54"/>
        <v>9.4111850209411188</v>
      </c>
      <c r="X144" s="78"/>
      <c r="Y144" s="78"/>
      <c r="Z144" s="78"/>
      <c r="AA144" s="78"/>
      <c r="AB144" s="77">
        <v>554</v>
      </c>
      <c r="AC144" s="77"/>
      <c r="AD144" s="77"/>
      <c r="AE144" s="77"/>
      <c r="AF144" s="77"/>
      <c r="AG144" s="78">
        <f t="shared" si="55"/>
        <v>13.648681941364869</v>
      </c>
      <c r="AH144" s="78"/>
      <c r="AI144" s="78"/>
      <c r="AJ144" s="78"/>
      <c r="AK144" s="78"/>
      <c r="AL144" s="77">
        <v>929</v>
      </c>
      <c r="AM144" s="77"/>
      <c r="AN144" s="77"/>
      <c r="AO144" s="77"/>
      <c r="AP144" s="77"/>
      <c r="AQ144" s="78">
        <f t="shared" si="56"/>
        <v>22.887410692288739</v>
      </c>
      <c r="AR144" s="78"/>
      <c r="AS144" s="78"/>
      <c r="AT144" s="78"/>
      <c r="AU144" s="78"/>
      <c r="AV144" s="77">
        <v>1960</v>
      </c>
      <c r="AW144" s="77"/>
      <c r="AX144" s="77"/>
      <c r="AY144" s="77"/>
      <c r="AZ144" s="77"/>
      <c r="BA144" s="78">
        <f t="shared" si="57"/>
        <v>48.287755604828774</v>
      </c>
      <c r="BB144" s="78"/>
      <c r="BC144" s="78"/>
      <c r="BD144" s="78"/>
      <c r="BE144" s="78"/>
      <c r="BF144" s="79">
        <f>H144+R144+AB144+AL144+AV144</f>
        <v>4059</v>
      </c>
      <c r="BG144" s="79"/>
      <c r="BH144" s="79"/>
      <c r="BI144" s="79"/>
      <c r="BJ144" s="79"/>
    </row>
    <row r="145" spans="1:69" x14ac:dyDescent="0.25">
      <c r="A145" s="76"/>
      <c r="B145" s="76"/>
      <c r="C145" s="76" t="s">
        <v>13</v>
      </c>
      <c r="D145" s="76"/>
      <c r="E145" s="76"/>
      <c r="F145" s="76"/>
      <c r="G145" s="76"/>
      <c r="H145" s="77">
        <v>85</v>
      </c>
      <c r="I145" s="77"/>
      <c r="J145" s="77"/>
      <c r="K145" s="77"/>
      <c r="L145" s="77"/>
      <c r="M145" s="78">
        <f t="shared" si="53"/>
        <v>4.1463414634146343</v>
      </c>
      <c r="N145" s="78"/>
      <c r="O145" s="78"/>
      <c r="P145" s="78"/>
      <c r="Q145" s="78"/>
      <c r="R145" s="77">
        <v>142</v>
      </c>
      <c r="S145" s="77"/>
      <c r="T145" s="77"/>
      <c r="U145" s="77"/>
      <c r="V145" s="77"/>
      <c r="W145" s="78">
        <f t="shared" si="54"/>
        <v>6.9268292682926838</v>
      </c>
      <c r="X145" s="78"/>
      <c r="Y145" s="78"/>
      <c r="Z145" s="78"/>
      <c r="AA145" s="78"/>
      <c r="AB145" s="77">
        <v>157</v>
      </c>
      <c r="AC145" s="77"/>
      <c r="AD145" s="77"/>
      <c r="AE145" s="77"/>
      <c r="AF145" s="77"/>
      <c r="AG145" s="78">
        <f t="shared" si="55"/>
        <v>7.6585365853658534</v>
      </c>
      <c r="AH145" s="78"/>
      <c r="AI145" s="78"/>
      <c r="AJ145" s="78"/>
      <c r="AK145" s="78"/>
      <c r="AL145" s="77">
        <v>375</v>
      </c>
      <c r="AM145" s="77"/>
      <c r="AN145" s="77"/>
      <c r="AO145" s="77"/>
      <c r="AP145" s="77"/>
      <c r="AQ145" s="78">
        <f t="shared" si="56"/>
        <v>18.292682926829269</v>
      </c>
      <c r="AR145" s="78"/>
      <c r="AS145" s="78"/>
      <c r="AT145" s="78"/>
      <c r="AU145" s="78"/>
      <c r="AV145" s="77">
        <v>1291</v>
      </c>
      <c r="AW145" s="77"/>
      <c r="AX145" s="77"/>
      <c r="AY145" s="77"/>
      <c r="AZ145" s="77"/>
      <c r="BA145" s="78">
        <f t="shared" si="57"/>
        <v>62.975609756097562</v>
      </c>
      <c r="BB145" s="78"/>
      <c r="BC145" s="78"/>
      <c r="BD145" s="78"/>
      <c r="BE145" s="78"/>
      <c r="BF145" s="79">
        <f>H145+R145+AB145+AL145+AV145</f>
        <v>2050</v>
      </c>
      <c r="BG145" s="79"/>
      <c r="BH145" s="79"/>
      <c r="BI145" s="79"/>
      <c r="BJ145" s="79"/>
    </row>
    <row r="146" spans="1:69" x14ac:dyDescent="0.25">
      <c r="A146" s="76"/>
      <c r="B146" s="76"/>
      <c r="C146" s="76" t="s">
        <v>14</v>
      </c>
      <c r="D146" s="76"/>
      <c r="E146" s="76"/>
      <c r="F146" s="76"/>
      <c r="G146" s="76"/>
      <c r="H146" s="77">
        <v>21</v>
      </c>
      <c r="I146" s="77"/>
      <c r="J146" s="77"/>
      <c r="K146" s="77"/>
      <c r="L146" s="77"/>
      <c r="M146" s="78">
        <f t="shared" si="53"/>
        <v>3.535353535353535</v>
      </c>
      <c r="N146" s="78"/>
      <c r="O146" s="78"/>
      <c r="P146" s="78"/>
      <c r="Q146" s="78"/>
      <c r="R146" s="77">
        <v>77</v>
      </c>
      <c r="S146" s="77"/>
      <c r="T146" s="77"/>
      <c r="U146" s="77"/>
      <c r="V146" s="77"/>
      <c r="W146" s="78">
        <f t="shared" si="54"/>
        <v>12.962962962962962</v>
      </c>
      <c r="X146" s="78"/>
      <c r="Y146" s="78"/>
      <c r="Z146" s="78"/>
      <c r="AA146" s="78"/>
      <c r="AB146" s="77">
        <v>72</v>
      </c>
      <c r="AC146" s="77"/>
      <c r="AD146" s="77"/>
      <c r="AE146" s="77"/>
      <c r="AF146" s="77"/>
      <c r="AG146" s="78">
        <f t="shared" si="55"/>
        <v>12.121212121212121</v>
      </c>
      <c r="AH146" s="78"/>
      <c r="AI146" s="78"/>
      <c r="AJ146" s="78"/>
      <c r="AK146" s="78"/>
      <c r="AL146" s="77">
        <v>153</v>
      </c>
      <c r="AM146" s="77"/>
      <c r="AN146" s="77"/>
      <c r="AO146" s="77"/>
      <c r="AP146" s="77"/>
      <c r="AQ146" s="78">
        <f t="shared" si="56"/>
        <v>25.757575757575758</v>
      </c>
      <c r="AR146" s="78"/>
      <c r="AS146" s="78"/>
      <c r="AT146" s="78"/>
      <c r="AU146" s="78"/>
      <c r="AV146" s="77">
        <v>271</v>
      </c>
      <c r="AW146" s="77"/>
      <c r="AX146" s="77"/>
      <c r="AY146" s="77"/>
      <c r="AZ146" s="77"/>
      <c r="BA146" s="78">
        <f t="shared" si="57"/>
        <v>45.622895622895619</v>
      </c>
      <c r="BB146" s="78"/>
      <c r="BC146" s="78"/>
      <c r="BD146" s="78"/>
      <c r="BE146" s="78"/>
      <c r="BF146" s="79">
        <f>H146+R146+AB146+AL146+AV146</f>
        <v>594</v>
      </c>
      <c r="BG146" s="79"/>
      <c r="BH146" s="79"/>
      <c r="BI146" s="79"/>
      <c r="BJ146" s="79"/>
    </row>
    <row r="147" spans="1:69" ht="14.25" x14ac:dyDescent="0.25">
      <c r="A147" s="80" t="s">
        <v>15</v>
      </c>
      <c r="B147" s="80"/>
      <c r="C147" s="80"/>
      <c r="D147" s="80"/>
      <c r="E147" s="80"/>
      <c r="F147" s="80"/>
      <c r="G147" s="80"/>
      <c r="H147" s="81">
        <f t="shared" ref="H147" si="68">SUM(H144:L146)</f>
        <v>340</v>
      </c>
      <c r="I147" s="81"/>
      <c r="J147" s="81"/>
      <c r="K147" s="81"/>
      <c r="L147" s="81"/>
      <c r="M147" s="78">
        <f t="shared" si="53"/>
        <v>5.0723556616440399</v>
      </c>
      <c r="N147" s="78"/>
      <c r="O147" s="78"/>
      <c r="P147" s="78"/>
      <c r="Q147" s="78"/>
      <c r="R147" s="81">
        <f t="shared" ref="R147" si="69">SUM(R144:V146)</f>
        <v>601</v>
      </c>
      <c r="S147" s="81"/>
      <c r="T147" s="81"/>
      <c r="U147" s="81"/>
      <c r="V147" s="81"/>
      <c r="W147" s="78">
        <f t="shared" si="54"/>
        <v>8.9661345666119647</v>
      </c>
      <c r="X147" s="78"/>
      <c r="Y147" s="78"/>
      <c r="Z147" s="78"/>
      <c r="AA147" s="78"/>
      <c r="AB147" s="81">
        <f t="shared" ref="AB147" si="70">SUM(AB144:AF146)</f>
        <v>783</v>
      </c>
      <c r="AC147" s="81"/>
      <c r="AD147" s="81"/>
      <c r="AE147" s="81"/>
      <c r="AF147" s="81"/>
      <c r="AG147" s="78">
        <f t="shared" si="55"/>
        <v>11.681336714903773</v>
      </c>
      <c r="AH147" s="78"/>
      <c r="AI147" s="78"/>
      <c r="AJ147" s="78"/>
      <c r="AK147" s="78"/>
      <c r="AL147" s="81">
        <f t="shared" ref="AL147" si="71">SUM(AL144:AP146)</f>
        <v>1457</v>
      </c>
      <c r="AM147" s="81"/>
      <c r="AN147" s="81"/>
      <c r="AO147" s="81"/>
      <c r="AP147" s="81"/>
      <c r="AQ147" s="78">
        <f t="shared" si="56"/>
        <v>21.736535879456959</v>
      </c>
      <c r="AR147" s="78"/>
      <c r="AS147" s="78"/>
      <c r="AT147" s="78"/>
      <c r="AU147" s="78"/>
      <c r="AV147" s="81">
        <f t="shared" ref="AV147" si="72">SUM(AV144:AZ146)</f>
        <v>3522</v>
      </c>
      <c r="AW147" s="81"/>
      <c r="AX147" s="81"/>
      <c r="AY147" s="81"/>
      <c r="AZ147" s="81"/>
      <c r="BA147" s="78">
        <f t="shared" si="57"/>
        <v>52.54363717738326</v>
      </c>
      <c r="BB147" s="78"/>
      <c r="BC147" s="78"/>
      <c r="BD147" s="78"/>
      <c r="BE147" s="78"/>
      <c r="BF147" s="82">
        <f>SUM(BF144:BJ146)</f>
        <v>6703</v>
      </c>
      <c r="BG147" s="82"/>
      <c r="BH147" s="82"/>
      <c r="BI147" s="82"/>
      <c r="BJ147" s="82"/>
    </row>
    <row r="149" spans="1:69" ht="27" x14ac:dyDescent="0.25">
      <c r="BM149" s="49" t="s">
        <v>32</v>
      </c>
      <c r="BN149" s="49" t="s">
        <v>33</v>
      </c>
      <c r="BO149" s="49" t="s">
        <v>34</v>
      </c>
      <c r="BP149" s="49" t="s">
        <v>35</v>
      </c>
      <c r="BQ149" s="49" t="s">
        <v>36</v>
      </c>
    </row>
    <row r="150" spans="1:69" ht="14.25" x14ac:dyDescent="0.25">
      <c r="BL150" s="3">
        <v>2016</v>
      </c>
      <c r="BM150" s="83">
        <v>522</v>
      </c>
      <c r="BN150" s="83">
        <v>670</v>
      </c>
      <c r="BO150" s="83">
        <v>883</v>
      </c>
      <c r="BP150" s="83">
        <v>1485</v>
      </c>
      <c r="BQ150" s="83">
        <v>3360</v>
      </c>
    </row>
    <row r="151" spans="1:69" ht="14.25" x14ac:dyDescent="0.25">
      <c r="BL151" s="3">
        <v>2017</v>
      </c>
      <c r="BM151" s="83">
        <v>423</v>
      </c>
      <c r="BN151" s="83">
        <v>657</v>
      </c>
      <c r="BO151" s="83">
        <v>820</v>
      </c>
      <c r="BP151" s="83">
        <v>1472</v>
      </c>
      <c r="BQ151" s="83">
        <v>3503</v>
      </c>
    </row>
    <row r="152" spans="1:69" ht="14.25" x14ac:dyDescent="0.25">
      <c r="BL152" s="3">
        <v>2018</v>
      </c>
      <c r="BM152" s="83">
        <v>340</v>
      </c>
      <c r="BN152" s="83">
        <v>601</v>
      </c>
      <c r="BO152" s="83">
        <v>783</v>
      </c>
      <c r="BP152" s="83">
        <v>1457</v>
      </c>
      <c r="BQ152" s="83">
        <v>3522</v>
      </c>
    </row>
    <row r="162" spans="1:69" ht="27" x14ac:dyDescent="0.25">
      <c r="BM162" s="84" t="s">
        <v>32</v>
      </c>
      <c r="BN162" s="84" t="s">
        <v>33</v>
      </c>
      <c r="BO162" s="84" t="s">
        <v>34</v>
      </c>
      <c r="BP162" s="84" t="s">
        <v>35</v>
      </c>
      <c r="BQ162" s="84" t="s">
        <v>36</v>
      </c>
    </row>
    <row r="163" spans="1:69" x14ac:dyDescent="0.25">
      <c r="BL163" s="3">
        <v>2016</v>
      </c>
      <c r="BM163" s="85">
        <v>7.4999999999999997E-2</v>
      </c>
      <c r="BN163" s="85">
        <v>9.7000000000000003E-2</v>
      </c>
      <c r="BO163" s="85">
        <v>0.128</v>
      </c>
      <c r="BP163" s="85">
        <v>0.215</v>
      </c>
      <c r="BQ163" s="85">
        <v>0.48599999999999999</v>
      </c>
    </row>
    <row r="164" spans="1:69" x14ac:dyDescent="0.25">
      <c r="BL164" s="3">
        <v>2017</v>
      </c>
      <c r="BM164" s="86">
        <v>6.2E-2</v>
      </c>
      <c r="BN164" s="86">
        <v>9.6000000000000002E-2</v>
      </c>
      <c r="BO164" s="86">
        <v>0.11899999999999999</v>
      </c>
      <c r="BP164" s="86">
        <v>0.214</v>
      </c>
      <c r="BQ164" s="86">
        <v>0.51</v>
      </c>
    </row>
    <row r="165" spans="1:69" x14ac:dyDescent="0.25">
      <c r="BM165" s="86"/>
      <c r="BN165" s="86"/>
      <c r="BO165" s="86"/>
      <c r="BP165" s="86"/>
      <c r="BQ165" s="86"/>
    </row>
    <row r="166" spans="1:69" x14ac:dyDescent="0.25">
      <c r="BM166" s="86"/>
      <c r="BN166" s="86"/>
      <c r="BO166" s="86"/>
      <c r="BP166" s="86"/>
      <c r="BQ166" s="86"/>
    </row>
    <row r="167" spans="1:69" x14ac:dyDescent="0.25">
      <c r="BM167" s="86"/>
      <c r="BN167" s="86"/>
      <c r="BO167" s="86"/>
      <c r="BP167" s="86"/>
      <c r="BQ167" s="86"/>
    </row>
    <row r="168" spans="1:69" x14ac:dyDescent="0.25">
      <c r="BL168" s="3">
        <v>2018</v>
      </c>
      <c r="BM168" s="86">
        <v>5.0999999999999997E-2</v>
      </c>
      <c r="BN168" s="86">
        <v>0.09</v>
      </c>
      <c r="BO168" s="86">
        <v>0.11700000000000001</v>
      </c>
      <c r="BP168" s="86">
        <v>0.217</v>
      </c>
      <c r="BQ168" s="86">
        <v>0.52500000000000002</v>
      </c>
    </row>
    <row r="169" spans="1:69" x14ac:dyDescent="0.2">
      <c r="AF169" s="61" t="s">
        <v>37</v>
      </c>
    </row>
    <row r="170" spans="1:69" x14ac:dyDescent="0.25">
      <c r="BC170" s="5" t="s">
        <v>38</v>
      </c>
    </row>
    <row r="171" spans="1:69" x14ac:dyDescent="0.25">
      <c r="A171" s="75" t="s">
        <v>30</v>
      </c>
      <c r="B171" s="75"/>
      <c r="C171" s="16" t="s">
        <v>31</v>
      </c>
      <c r="D171" s="16"/>
      <c r="E171" s="16"/>
      <c r="F171" s="16"/>
      <c r="G171" s="16"/>
      <c r="H171" s="7" t="s">
        <v>39</v>
      </c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9"/>
      <c r="X171" s="7" t="s">
        <v>40</v>
      </c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9"/>
      <c r="AN171" s="7" t="s">
        <v>41</v>
      </c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9"/>
      <c r="BD171" s="7" t="s">
        <v>24</v>
      </c>
      <c r="BE171" s="8"/>
      <c r="BF171" s="8"/>
      <c r="BG171" s="8"/>
      <c r="BH171" s="8"/>
      <c r="BI171" s="8"/>
      <c r="BJ171" s="9"/>
    </row>
    <row r="172" spans="1:69" x14ac:dyDescent="0.25">
      <c r="A172" s="75"/>
      <c r="B172" s="75"/>
      <c r="C172" s="16"/>
      <c r="D172" s="16"/>
      <c r="E172" s="16"/>
      <c r="F172" s="16"/>
      <c r="G172" s="16"/>
      <c r="H172" s="76" t="s">
        <v>10</v>
      </c>
      <c r="I172" s="76"/>
      <c r="J172" s="76"/>
      <c r="K172" s="76"/>
      <c r="L172" s="76"/>
      <c r="M172" s="76"/>
      <c r="N172" s="76"/>
      <c r="O172" s="76"/>
      <c r="P172" s="76" t="s">
        <v>11</v>
      </c>
      <c r="Q172" s="76"/>
      <c r="R172" s="76"/>
      <c r="S172" s="76"/>
      <c r="T172" s="76"/>
      <c r="U172" s="76"/>
      <c r="V172" s="76"/>
      <c r="W172" s="76"/>
      <c r="X172" s="76" t="s">
        <v>10</v>
      </c>
      <c r="Y172" s="76"/>
      <c r="Z172" s="76"/>
      <c r="AA172" s="76"/>
      <c r="AB172" s="76"/>
      <c r="AC172" s="76"/>
      <c r="AD172" s="76"/>
      <c r="AE172" s="76"/>
      <c r="AF172" s="76" t="s">
        <v>11</v>
      </c>
      <c r="AG172" s="76"/>
      <c r="AH172" s="76"/>
      <c r="AI172" s="76"/>
      <c r="AJ172" s="76"/>
      <c r="AK172" s="76"/>
      <c r="AL172" s="76"/>
      <c r="AM172" s="76"/>
      <c r="AN172" s="76" t="s">
        <v>10</v>
      </c>
      <c r="AO172" s="76"/>
      <c r="AP172" s="76"/>
      <c r="AQ172" s="76"/>
      <c r="AR172" s="76"/>
      <c r="AS172" s="76"/>
      <c r="AT172" s="76"/>
      <c r="AU172" s="76"/>
      <c r="AV172" s="76" t="s">
        <v>11</v>
      </c>
      <c r="AW172" s="76"/>
      <c r="AX172" s="76"/>
      <c r="AY172" s="76"/>
      <c r="AZ172" s="76"/>
      <c r="BA172" s="76"/>
      <c r="BB172" s="76"/>
      <c r="BC172" s="76"/>
      <c r="BD172" s="7"/>
      <c r="BE172" s="8"/>
      <c r="BF172" s="8"/>
      <c r="BG172" s="8"/>
      <c r="BH172" s="8"/>
      <c r="BI172" s="8"/>
      <c r="BJ172" s="9"/>
    </row>
    <row r="173" spans="1:69" x14ac:dyDescent="0.25">
      <c r="A173" s="76">
        <v>2017</v>
      </c>
      <c r="B173" s="76"/>
      <c r="C173" s="76" t="s">
        <v>12</v>
      </c>
      <c r="D173" s="76"/>
      <c r="E173" s="76"/>
      <c r="F173" s="76"/>
      <c r="G173" s="76"/>
      <c r="H173" s="57">
        <v>435</v>
      </c>
      <c r="I173" s="57"/>
      <c r="J173" s="57"/>
      <c r="K173" s="57"/>
      <c r="L173" s="57"/>
      <c r="M173" s="57"/>
      <c r="N173" s="57"/>
      <c r="O173" s="57"/>
      <c r="P173" s="87">
        <f>H173/BD173*100</f>
        <v>10.724852071005918</v>
      </c>
      <c r="Q173" s="87"/>
      <c r="R173" s="87"/>
      <c r="S173" s="87"/>
      <c r="T173" s="87"/>
      <c r="U173" s="87"/>
      <c r="V173" s="87"/>
      <c r="W173" s="87"/>
      <c r="X173" s="57">
        <v>887</v>
      </c>
      <c r="Y173" s="57"/>
      <c r="Z173" s="57"/>
      <c r="AA173" s="57"/>
      <c r="AB173" s="57"/>
      <c r="AC173" s="57"/>
      <c r="AD173" s="57"/>
      <c r="AE173" s="57"/>
      <c r="AF173" s="87">
        <f>X173/BD173*100</f>
        <v>21.868836291913215</v>
      </c>
      <c r="AG173" s="87"/>
      <c r="AH173" s="87"/>
      <c r="AI173" s="87"/>
      <c r="AJ173" s="87"/>
      <c r="AK173" s="87"/>
      <c r="AL173" s="87"/>
      <c r="AM173" s="87"/>
      <c r="AN173" s="57">
        <v>2734</v>
      </c>
      <c r="AO173" s="57"/>
      <c r="AP173" s="57"/>
      <c r="AQ173" s="57"/>
      <c r="AR173" s="57"/>
      <c r="AS173" s="57"/>
      <c r="AT173" s="57"/>
      <c r="AU173" s="57"/>
      <c r="AV173" s="87">
        <f>AN173/BD173*100</f>
        <v>67.406311637080861</v>
      </c>
      <c r="AW173" s="87"/>
      <c r="AX173" s="87"/>
      <c r="AY173" s="87"/>
      <c r="AZ173" s="87"/>
      <c r="BA173" s="87"/>
      <c r="BB173" s="87"/>
      <c r="BC173" s="87"/>
      <c r="BD173" s="23">
        <f>H173+X173+AN173</f>
        <v>4056</v>
      </c>
      <c r="BE173" s="24"/>
      <c r="BF173" s="24"/>
      <c r="BG173" s="24"/>
      <c r="BH173" s="24"/>
      <c r="BI173" s="24"/>
      <c r="BJ173" s="25"/>
    </row>
    <row r="174" spans="1:69" x14ac:dyDescent="0.25">
      <c r="A174" s="76"/>
      <c r="B174" s="76"/>
      <c r="C174" s="76" t="s">
        <v>13</v>
      </c>
      <c r="D174" s="76"/>
      <c r="E174" s="76"/>
      <c r="F174" s="76"/>
      <c r="G174" s="76"/>
      <c r="H174" s="111">
        <v>144</v>
      </c>
      <c r="I174" s="111"/>
      <c r="J174" s="111"/>
      <c r="K174" s="111"/>
      <c r="L174" s="111"/>
      <c r="M174" s="111"/>
      <c r="N174" s="111"/>
      <c r="O174" s="111"/>
      <c r="P174" s="112">
        <f t="shared" ref="P174:P176" si="73">H174/BD174*100</f>
        <v>7.0346849047386417</v>
      </c>
      <c r="Q174" s="112"/>
      <c r="R174" s="112"/>
      <c r="S174" s="112"/>
      <c r="T174" s="112"/>
      <c r="U174" s="112"/>
      <c r="V174" s="112"/>
      <c r="W174" s="112"/>
      <c r="X174" s="111">
        <v>373</v>
      </c>
      <c r="Y174" s="111"/>
      <c r="Z174" s="111"/>
      <c r="AA174" s="111"/>
      <c r="AB174" s="111"/>
      <c r="AC174" s="111"/>
      <c r="AD174" s="111"/>
      <c r="AE174" s="111"/>
      <c r="AF174" s="112">
        <f t="shared" ref="AF174:AF176" si="74">X174/BD174*100</f>
        <v>18.221787982413286</v>
      </c>
      <c r="AG174" s="112"/>
      <c r="AH174" s="112"/>
      <c r="AI174" s="112"/>
      <c r="AJ174" s="112"/>
      <c r="AK174" s="112"/>
      <c r="AL174" s="112"/>
      <c r="AM174" s="112"/>
      <c r="AN174" s="111">
        <v>1530</v>
      </c>
      <c r="AO174" s="111"/>
      <c r="AP174" s="111"/>
      <c r="AQ174" s="111"/>
      <c r="AR174" s="111"/>
      <c r="AS174" s="111"/>
      <c r="AT174" s="111"/>
      <c r="AU174" s="111"/>
      <c r="AV174" s="112">
        <f t="shared" ref="AV174:AV176" si="75">AN174/BD174*100</f>
        <v>74.743527112848071</v>
      </c>
      <c r="AW174" s="112"/>
      <c r="AX174" s="112"/>
      <c r="AY174" s="112"/>
      <c r="AZ174" s="112"/>
      <c r="BA174" s="112"/>
      <c r="BB174" s="112"/>
      <c r="BC174" s="112"/>
      <c r="BD174" s="23">
        <f t="shared" ref="BD174:BD176" si="76">H174+X174+AN174</f>
        <v>2047</v>
      </c>
      <c r="BE174" s="24"/>
      <c r="BF174" s="24"/>
      <c r="BG174" s="24"/>
      <c r="BH174" s="24"/>
      <c r="BI174" s="24"/>
      <c r="BJ174" s="25"/>
    </row>
    <row r="175" spans="1:69" x14ac:dyDescent="0.25">
      <c r="A175" s="76"/>
      <c r="B175" s="76"/>
      <c r="C175" s="76" t="s">
        <v>14</v>
      </c>
      <c r="D175" s="76"/>
      <c r="E175" s="76"/>
      <c r="F175" s="76"/>
      <c r="G175" s="76"/>
      <c r="H175" s="111">
        <v>79</v>
      </c>
      <c r="I175" s="111"/>
      <c r="J175" s="111"/>
      <c r="K175" s="111"/>
      <c r="L175" s="111"/>
      <c r="M175" s="111"/>
      <c r="N175" s="111"/>
      <c r="O175" s="111"/>
      <c r="P175" s="112">
        <f t="shared" si="73"/>
        <v>9.6695226438188495</v>
      </c>
      <c r="Q175" s="112"/>
      <c r="R175" s="112"/>
      <c r="S175" s="112"/>
      <c r="T175" s="112"/>
      <c r="U175" s="112"/>
      <c r="V175" s="112"/>
      <c r="W175" s="112"/>
      <c r="X175" s="111">
        <v>192</v>
      </c>
      <c r="Y175" s="111"/>
      <c r="Z175" s="111"/>
      <c r="AA175" s="111"/>
      <c r="AB175" s="111"/>
      <c r="AC175" s="111"/>
      <c r="AD175" s="111"/>
      <c r="AE175" s="111"/>
      <c r="AF175" s="112">
        <f t="shared" si="74"/>
        <v>23.500611995104041</v>
      </c>
      <c r="AG175" s="112"/>
      <c r="AH175" s="112"/>
      <c r="AI175" s="112"/>
      <c r="AJ175" s="112"/>
      <c r="AK175" s="112"/>
      <c r="AL175" s="112"/>
      <c r="AM175" s="112"/>
      <c r="AN175" s="111">
        <v>546</v>
      </c>
      <c r="AO175" s="111"/>
      <c r="AP175" s="111"/>
      <c r="AQ175" s="111"/>
      <c r="AR175" s="111"/>
      <c r="AS175" s="111"/>
      <c r="AT175" s="111"/>
      <c r="AU175" s="111"/>
      <c r="AV175" s="112">
        <f t="shared" si="75"/>
        <v>66.829865361077111</v>
      </c>
      <c r="AW175" s="112"/>
      <c r="AX175" s="112"/>
      <c r="AY175" s="112"/>
      <c r="AZ175" s="112"/>
      <c r="BA175" s="112"/>
      <c r="BB175" s="112"/>
      <c r="BC175" s="112"/>
      <c r="BD175" s="23">
        <f t="shared" si="76"/>
        <v>817</v>
      </c>
      <c r="BE175" s="24"/>
      <c r="BF175" s="24"/>
      <c r="BG175" s="24"/>
      <c r="BH175" s="24"/>
      <c r="BI175" s="24"/>
      <c r="BJ175" s="25"/>
    </row>
    <row r="176" spans="1:69" ht="14.25" x14ac:dyDescent="0.25">
      <c r="A176" s="80" t="s">
        <v>15</v>
      </c>
      <c r="B176" s="80"/>
      <c r="C176" s="80"/>
      <c r="D176" s="80"/>
      <c r="E176" s="80"/>
      <c r="F176" s="80"/>
      <c r="G176" s="80"/>
      <c r="H176" s="59">
        <f t="shared" ref="H176" si="77">SUM(H173:O175)</f>
        <v>658</v>
      </c>
      <c r="I176" s="59"/>
      <c r="J176" s="59"/>
      <c r="K176" s="59"/>
      <c r="L176" s="59"/>
      <c r="M176" s="59"/>
      <c r="N176" s="59"/>
      <c r="O176" s="59"/>
      <c r="P176" s="87">
        <f t="shared" si="73"/>
        <v>9.5086705202312132</v>
      </c>
      <c r="Q176" s="87"/>
      <c r="R176" s="87"/>
      <c r="S176" s="87"/>
      <c r="T176" s="87"/>
      <c r="U176" s="87"/>
      <c r="V176" s="87"/>
      <c r="W176" s="87"/>
      <c r="X176" s="59">
        <f t="shared" ref="X176" si="78">SUM(X173:AE175)</f>
        <v>1452</v>
      </c>
      <c r="Y176" s="59"/>
      <c r="Z176" s="59"/>
      <c r="AA176" s="59"/>
      <c r="AB176" s="59"/>
      <c r="AC176" s="59"/>
      <c r="AD176" s="59"/>
      <c r="AE176" s="59"/>
      <c r="AF176" s="87">
        <f t="shared" si="74"/>
        <v>20.982658959537574</v>
      </c>
      <c r="AG176" s="87"/>
      <c r="AH176" s="87"/>
      <c r="AI176" s="87"/>
      <c r="AJ176" s="87"/>
      <c r="AK176" s="87"/>
      <c r="AL176" s="87"/>
      <c r="AM176" s="87"/>
      <c r="AN176" s="59">
        <f t="shared" ref="AN176" si="79">SUM(AN173:AU175)</f>
        <v>4810</v>
      </c>
      <c r="AO176" s="59"/>
      <c r="AP176" s="59"/>
      <c r="AQ176" s="59"/>
      <c r="AR176" s="59"/>
      <c r="AS176" s="59"/>
      <c r="AT176" s="59"/>
      <c r="AU176" s="59"/>
      <c r="AV176" s="87">
        <f t="shared" si="75"/>
        <v>69.50867052023122</v>
      </c>
      <c r="AW176" s="87"/>
      <c r="AX176" s="87"/>
      <c r="AY176" s="87"/>
      <c r="AZ176" s="87"/>
      <c r="BA176" s="87"/>
      <c r="BB176" s="87"/>
      <c r="BC176" s="87"/>
      <c r="BD176" s="45">
        <f t="shared" si="76"/>
        <v>6920</v>
      </c>
      <c r="BE176" s="46"/>
      <c r="BF176" s="46"/>
      <c r="BG176" s="46"/>
      <c r="BH176" s="46"/>
      <c r="BI176" s="46"/>
      <c r="BJ176" s="58"/>
    </row>
    <row r="177" spans="1:67" x14ac:dyDescent="0.25">
      <c r="A177" s="76">
        <v>2017</v>
      </c>
      <c r="B177" s="76"/>
      <c r="C177" s="76" t="s">
        <v>12</v>
      </c>
      <c r="D177" s="76"/>
      <c r="E177" s="76"/>
      <c r="F177" s="76"/>
      <c r="G177" s="76"/>
      <c r="H177" s="57">
        <v>369</v>
      </c>
      <c r="I177" s="57"/>
      <c r="J177" s="57"/>
      <c r="K177" s="57"/>
      <c r="L177" s="57"/>
      <c r="M177" s="57"/>
      <c r="N177" s="57"/>
      <c r="O177" s="57"/>
      <c r="P177" s="87">
        <f>H177/BD177*100</f>
        <v>9.142715559960358</v>
      </c>
      <c r="Q177" s="87"/>
      <c r="R177" s="87"/>
      <c r="S177" s="87"/>
      <c r="T177" s="87"/>
      <c r="U177" s="87"/>
      <c r="V177" s="87"/>
      <c r="W177" s="87"/>
      <c r="X177" s="57">
        <v>889</v>
      </c>
      <c r="Y177" s="57"/>
      <c r="Z177" s="57"/>
      <c r="AA177" s="57"/>
      <c r="AB177" s="57"/>
      <c r="AC177" s="57"/>
      <c r="AD177" s="57"/>
      <c r="AE177" s="57"/>
      <c r="AF177" s="87">
        <f>X177/BD177*100</f>
        <v>22.026759167492564</v>
      </c>
      <c r="AG177" s="87"/>
      <c r="AH177" s="87"/>
      <c r="AI177" s="87"/>
      <c r="AJ177" s="87"/>
      <c r="AK177" s="87"/>
      <c r="AL177" s="87"/>
      <c r="AM177" s="87"/>
      <c r="AN177" s="57">
        <v>2778</v>
      </c>
      <c r="AO177" s="57"/>
      <c r="AP177" s="57"/>
      <c r="AQ177" s="57"/>
      <c r="AR177" s="57"/>
      <c r="AS177" s="57"/>
      <c r="AT177" s="57"/>
      <c r="AU177" s="57"/>
      <c r="AV177" s="87">
        <f>AN177/BD177*100</f>
        <v>68.830525272547078</v>
      </c>
      <c r="AW177" s="87"/>
      <c r="AX177" s="87"/>
      <c r="AY177" s="87"/>
      <c r="AZ177" s="87"/>
      <c r="BA177" s="87"/>
      <c r="BB177" s="87"/>
      <c r="BC177" s="87"/>
      <c r="BD177" s="23">
        <f>H177+X177+AN177</f>
        <v>4036</v>
      </c>
      <c r="BE177" s="24"/>
      <c r="BF177" s="24"/>
      <c r="BG177" s="24"/>
      <c r="BH177" s="24"/>
      <c r="BI177" s="24"/>
      <c r="BJ177" s="25"/>
    </row>
    <row r="178" spans="1:67" x14ac:dyDescent="0.25">
      <c r="A178" s="76"/>
      <c r="B178" s="76"/>
      <c r="C178" s="76" t="s">
        <v>13</v>
      </c>
      <c r="D178" s="76"/>
      <c r="E178" s="76"/>
      <c r="F178" s="76"/>
      <c r="G178" s="76"/>
      <c r="H178" s="57">
        <v>136</v>
      </c>
      <c r="I178" s="57"/>
      <c r="J178" s="57"/>
      <c r="K178" s="57"/>
      <c r="L178" s="57"/>
      <c r="M178" s="57"/>
      <c r="N178" s="57"/>
      <c r="O178" s="57"/>
      <c r="P178" s="87">
        <f t="shared" ref="P178:P184" si="80">H178/BD178*100</f>
        <v>6.8895643363728469</v>
      </c>
      <c r="Q178" s="87"/>
      <c r="R178" s="87"/>
      <c r="S178" s="87"/>
      <c r="T178" s="87"/>
      <c r="U178" s="87"/>
      <c r="V178" s="87"/>
      <c r="W178" s="87"/>
      <c r="X178" s="57">
        <v>330</v>
      </c>
      <c r="Y178" s="57"/>
      <c r="Z178" s="57"/>
      <c r="AA178" s="57"/>
      <c r="AB178" s="57"/>
      <c r="AC178" s="57"/>
      <c r="AD178" s="57"/>
      <c r="AE178" s="57"/>
      <c r="AF178" s="87">
        <f t="shared" ref="AF178:AF184" si="81">X178/BD178*100</f>
        <v>16.717325227963524</v>
      </c>
      <c r="AG178" s="87"/>
      <c r="AH178" s="87"/>
      <c r="AI178" s="87"/>
      <c r="AJ178" s="87"/>
      <c r="AK178" s="87"/>
      <c r="AL178" s="87"/>
      <c r="AM178" s="87"/>
      <c r="AN178" s="57">
        <v>1508</v>
      </c>
      <c r="AO178" s="57"/>
      <c r="AP178" s="57"/>
      <c r="AQ178" s="57"/>
      <c r="AR178" s="57"/>
      <c r="AS178" s="57"/>
      <c r="AT178" s="57"/>
      <c r="AU178" s="57"/>
      <c r="AV178" s="87">
        <f t="shared" ref="AV178:AV184" si="82">AN178/BD178*100</f>
        <v>76.39311043566363</v>
      </c>
      <c r="AW178" s="87"/>
      <c r="AX178" s="87"/>
      <c r="AY178" s="87"/>
      <c r="AZ178" s="87"/>
      <c r="BA178" s="87"/>
      <c r="BB178" s="87"/>
      <c r="BC178" s="87"/>
      <c r="BD178" s="23">
        <f t="shared" ref="BD178:BD184" si="83">H178+X178+AN178</f>
        <v>1974</v>
      </c>
      <c r="BE178" s="24"/>
      <c r="BF178" s="24"/>
      <c r="BG178" s="24"/>
      <c r="BH178" s="24"/>
      <c r="BI178" s="24"/>
      <c r="BJ178" s="25"/>
    </row>
    <row r="179" spans="1:67" x14ac:dyDescent="0.25">
      <c r="A179" s="76"/>
      <c r="B179" s="76"/>
      <c r="C179" s="76" t="s">
        <v>14</v>
      </c>
      <c r="D179" s="76"/>
      <c r="E179" s="76"/>
      <c r="F179" s="76"/>
      <c r="G179" s="76"/>
      <c r="H179" s="57">
        <v>75</v>
      </c>
      <c r="I179" s="57"/>
      <c r="J179" s="57"/>
      <c r="K179" s="57"/>
      <c r="L179" s="57"/>
      <c r="M179" s="57"/>
      <c r="N179" s="57"/>
      <c r="O179" s="57"/>
      <c r="P179" s="87">
        <f t="shared" si="80"/>
        <v>8.6705202312138727</v>
      </c>
      <c r="Q179" s="87"/>
      <c r="R179" s="87"/>
      <c r="S179" s="87"/>
      <c r="T179" s="87"/>
      <c r="U179" s="87"/>
      <c r="V179" s="87"/>
      <c r="W179" s="87"/>
      <c r="X179" s="57">
        <v>206</v>
      </c>
      <c r="Y179" s="57"/>
      <c r="Z179" s="57"/>
      <c r="AA179" s="57"/>
      <c r="AB179" s="57"/>
      <c r="AC179" s="57"/>
      <c r="AD179" s="57"/>
      <c r="AE179" s="57"/>
      <c r="AF179" s="87">
        <f t="shared" si="81"/>
        <v>23.815028901734102</v>
      </c>
      <c r="AG179" s="87"/>
      <c r="AH179" s="87"/>
      <c r="AI179" s="87"/>
      <c r="AJ179" s="87"/>
      <c r="AK179" s="87"/>
      <c r="AL179" s="87"/>
      <c r="AM179" s="87"/>
      <c r="AN179" s="57">
        <v>584</v>
      </c>
      <c r="AO179" s="57"/>
      <c r="AP179" s="57"/>
      <c r="AQ179" s="57"/>
      <c r="AR179" s="57"/>
      <c r="AS179" s="57"/>
      <c r="AT179" s="57"/>
      <c r="AU179" s="57"/>
      <c r="AV179" s="87">
        <f t="shared" si="82"/>
        <v>67.51445086705202</v>
      </c>
      <c r="AW179" s="87"/>
      <c r="AX179" s="87"/>
      <c r="AY179" s="87"/>
      <c r="AZ179" s="87"/>
      <c r="BA179" s="87"/>
      <c r="BB179" s="87"/>
      <c r="BC179" s="87"/>
      <c r="BD179" s="23">
        <f t="shared" si="83"/>
        <v>865</v>
      </c>
      <c r="BE179" s="24"/>
      <c r="BF179" s="24"/>
      <c r="BG179" s="24"/>
      <c r="BH179" s="24"/>
      <c r="BI179" s="24"/>
      <c r="BJ179" s="25"/>
    </row>
    <row r="180" spans="1:67" ht="14.25" x14ac:dyDescent="0.25">
      <c r="A180" s="80" t="s">
        <v>15</v>
      </c>
      <c r="B180" s="80"/>
      <c r="C180" s="80"/>
      <c r="D180" s="80"/>
      <c r="E180" s="80"/>
      <c r="F180" s="80"/>
      <c r="G180" s="80"/>
      <c r="H180" s="59">
        <f t="shared" ref="H180" si="84">SUM(H177:O179)</f>
        <v>580</v>
      </c>
      <c r="I180" s="59"/>
      <c r="J180" s="59"/>
      <c r="K180" s="59"/>
      <c r="L180" s="59"/>
      <c r="M180" s="59"/>
      <c r="N180" s="59"/>
      <c r="O180" s="59"/>
      <c r="P180" s="87">
        <f t="shared" si="80"/>
        <v>8.4363636363636356</v>
      </c>
      <c r="Q180" s="87"/>
      <c r="R180" s="87"/>
      <c r="S180" s="87"/>
      <c r="T180" s="87"/>
      <c r="U180" s="87"/>
      <c r="V180" s="87"/>
      <c r="W180" s="87"/>
      <c r="X180" s="59">
        <f t="shared" ref="X180" si="85">SUM(X177:AE179)</f>
        <v>1425</v>
      </c>
      <c r="Y180" s="59"/>
      <c r="Z180" s="59"/>
      <c r="AA180" s="59"/>
      <c r="AB180" s="59"/>
      <c r="AC180" s="59"/>
      <c r="AD180" s="59"/>
      <c r="AE180" s="59"/>
      <c r="AF180" s="87">
        <f t="shared" si="81"/>
        <v>20.727272727272727</v>
      </c>
      <c r="AG180" s="87"/>
      <c r="AH180" s="87"/>
      <c r="AI180" s="87"/>
      <c r="AJ180" s="87"/>
      <c r="AK180" s="87"/>
      <c r="AL180" s="87"/>
      <c r="AM180" s="87"/>
      <c r="AN180" s="59">
        <f t="shared" ref="AN180" si="86">SUM(AN177:AU179)</f>
        <v>4870</v>
      </c>
      <c r="AO180" s="59"/>
      <c r="AP180" s="59"/>
      <c r="AQ180" s="59"/>
      <c r="AR180" s="59"/>
      <c r="AS180" s="59"/>
      <c r="AT180" s="59"/>
      <c r="AU180" s="59"/>
      <c r="AV180" s="87">
        <f t="shared" si="82"/>
        <v>70.836363636363643</v>
      </c>
      <c r="AW180" s="87"/>
      <c r="AX180" s="87"/>
      <c r="AY180" s="87"/>
      <c r="AZ180" s="87"/>
      <c r="BA180" s="87"/>
      <c r="BB180" s="87"/>
      <c r="BC180" s="87"/>
      <c r="BD180" s="45">
        <f t="shared" si="83"/>
        <v>6875</v>
      </c>
      <c r="BE180" s="46"/>
      <c r="BF180" s="46"/>
      <c r="BG180" s="46"/>
      <c r="BH180" s="46"/>
      <c r="BI180" s="46"/>
      <c r="BJ180" s="58"/>
    </row>
    <row r="181" spans="1:67" x14ac:dyDescent="0.25">
      <c r="A181" s="76">
        <v>2018</v>
      </c>
      <c r="B181" s="76"/>
      <c r="C181" s="76" t="s">
        <v>12</v>
      </c>
      <c r="D181" s="76"/>
      <c r="E181" s="76"/>
      <c r="F181" s="76"/>
      <c r="G181" s="76"/>
      <c r="H181" s="57">
        <v>325</v>
      </c>
      <c r="I181" s="57"/>
      <c r="J181" s="57"/>
      <c r="K181" s="57"/>
      <c r="L181" s="57"/>
      <c r="M181" s="57"/>
      <c r="N181" s="57"/>
      <c r="O181" s="57"/>
      <c r="P181" s="87">
        <f t="shared" si="80"/>
        <v>8.0068982508006901</v>
      </c>
      <c r="Q181" s="87"/>
      <c r="R181" s="87"/>
      <c r="S181" s="87"/>
      <c r="T181" s="87"/>
      <c r="U181" s="87"/>
      <c r="V181" s="87"/>
      <c r="W181" s="87"/>
      <c r="X181" s="57">
        <v>893</v>
      </c>
      <c r="Y181" s="57"/>
      <c r="Z181" s="57"/>
      <c r="AA181" s="57"/>
      <c r="AB181" s="57"/>
      <c r="AC181" s="57"/>
      <c r="AD181" s="57"/>
      <c r="AE181" s="57"/>
      <c r="AF181" s="87">
        <f t="shared" si="81"/>
        <v>22.000492732200051</v>
      </c>
      <c r="AG181" s="87"/>
      <c r="AH181" s="87"/>
      <c r="AI181" s="87"/>
      <c r="AJ181" s="87"/>
      <c r="AK181" s="87"/>
      <c r="AL181" s="87"/>
      <c r="AM181" s="87"/>
      <c r="AN181" s="57">
        <v>2841</v>
      </c>
      <c r="AO181" s="57"/>
      <c r="AP181" s="57"/>
      <c r="AQ181" s="57"/>
      <c r="AR181" s="57"/>
      <c r="AS181" s="57"/>
      <c r="AT181" s="57"/>
      <c r="AU181" s="57"/>
      <c r="AV181" s="87">
        <f t="shared" si="82"/>
        <v>69.992609016999268</v>
      </c>
      <c r="AW181" s="87"/>
      <c r="AX181" s="87"/>
      <c r="AY181" s="87"/>
      <c r="AZ181" s="87"/>
      <c r="BA181" s="87"/>
      <c r="BB181" s="87"/>
      <c r="BC181" s="87"/>
      <c r="BD181" s="23">
        <f t="shared" si="83"/>
        <v>4059</v>
      </c>
      <c r="BE181" s="24"/>
      <c r="BF181" s="24"/>
      <c r="BG181" s="24"/>
      <c r="BH181" s="24"/>
      <c r="BI181" s="24"/>
      <c r="BJ181" s="25"/>
    </row>
    <row r="182" spans="1:67" x14ac:dyDescent="0.25">
      <c r="A182" s="76"/>
      <c r="B182" s="76"/>
      <c r="C182" s="76" t="s">
        <v>13</v>
      </c>
      <c r="D182" s="76"/>
      <c r="E182" s="76"/>
      <c r="F182" s="76"/>
      <c r="G182" s="76"/>
      <c r="H182" s="57">
        <v>132</v>
      </c>
      <c r="I182" s="57"/>
      <c r="J182" s="57"/>
      <c r="K182" s="57"/>
      <c r="L182" s="57"/>
      <c r="M182" s="57"/>
      <c r="N182" s="57"/>
      <c r="O182" s="57"/>
      <c r="P182" s="87">
        <f t="shared" si="80"/>
        <v>6.4390243902439028</v>
      </c>
      <c r="Q182" s="87"/>
      <c r="R182" s="87"/>
      <c r="S182" s="87"/>
      <c r="T182" s="87"/>
      <c r="U182" s="87"/>
      <c r="V182" s="87"/>
      <c r="W182" s="87"/>
      <c r="X182" s="57">
        <v>338</v>
      </c>
      <c r="Y182" s="57"/>
      <c r="Z182" s="57"/>
      <c r="AA182" s="57"/>
      <c r="AB182" s="57"/>
      <c r="AC182" s="57"/>
      <c r="AD182" s="57"/>
      <c r="AE182" s="57"/>
      <c r="AF182" s="87">
        <f t="shared" si="81"/>
        <v>16.487804878048781</v>
      </c>
      <c r="AG182" s="87"/>
      <c r="AH182" s="87"/>
      <c r="AI182" s="87"/>
      <c r="AJ182" s="87"/>
      <c r="AK182" s="87"/>
      <c r="AL182" s="87"/>
      <c r="AM182" s="87"/>
      <c r="AN182" s="57">
        <v>1580</v>
      </c>
      <c r="AO182" s="57"/>
      <c r="AP182" s="57"/>
      <c r="AQ182" s="57"/>
      <c r="AR182" s="57"/>
      <c r="AS182" s="57"/>
      <c r="AT182" s="57"/>
      <c r="AU182" s="57"/>
      <c r="AV182" s="87">
        <f t="shared" si="82"/>
        <v>77.073170731707322</v>
      </c>
      <c r="AW182" s="87"/>
      <c r="AX182" s="87"/>
      <c r="AY182" s="87"/>
      <c r="AZ182" s="87"/>
      <c r="BA182" s="87"/>
      <c r="BB182" s="87"/>
      <c r="BC182" s="87"/>
      <c r="BD182" s="23">
        <f t="shared" si="83"/>
        <v>2050</v>
      </c>
      <c r="BE182" s="24"/>
      <c r="BF182" s="24"/>
      <c r="BG182" s="24"/>
      <c r="BH182" s="24"/>
      <c r="BI182" s="24"/>
      <c r="BJ182" s="25"/>
    </row>
    <row r="183" spans="1:67" x14ac:dyDescent="0.25">
      <c r="A183" s="76"/>
      <c r="B183" s="76"/>
      <c r="C183" s="76" t="s">
        <v>14</v>
      </c>
      <c r="D183" s="76"/>
      <c r="E183" s="76"/>
      <c r="F183" s="76"/>
      <c r="G183" s="76"/>
      <c r="H183" s="57">
        <v>45</v>
      </c>
      <c r="I183" s="57"/>
      <c r="J183" s="57"/>
      <c r="K183" s="57"/>
      <c r="L183" s="57"/>
      <c r="M183" s="57"/>
      <c r="N183" s="57"/>
      <c r="O183" s="57"/>
      <c r="P183" s="87">
        <f t="shared" si="80"/>
        <v>7.5757575757575761</v>
      </c>
      <c r="Q183" s="87"/>
      <c r="R183" s="87"/>
      <c r="S183" s="87"/>
      <c r="T183" s="87"/>
      <c r="U183" s="87"/>
      <c r="V183" s="87"/>
      <c r="W183" s="87"/>
      <c r="X183" s="57">
        <v>142</v>
      </c>
      <c r="Y183" s="57"/>
      <c r="Z183" s="57"/>
      <c r="AA183" s="57"/>
      <c r="AB183" s="57"/>
      <c r="AC183" s="57"/>
      <c r="AD183" s="57"/>
      <c r="AE183" s="57"/>
      <c r="AF183" s="87">
        <f t="shared" si="81"/>
        <v>23.905723905723907</v>
      </c>
      <c r="AG183" s="87"/>
      <c r="AH183" s="87"/>
      <c r="AI183" s="87"/>
      <c r="AJ183" s="87"/>
      <c r="AK183" s="87"/>
      <c r="AL183" s="87"/>
      <c r="AM183" s="87"/>
      <c r="AN183" s="57">
        <v>407</v>
      </c>
      <c r="AO183" s="57"/>
      <c r="AP183" s="57"/>
      <c r="AQ183" s="57"/>
      <c r="AR183" s="57"/>
      <c r="AS183" s="57"/>
      <c r="AT183" s="57"/>
      <c r="AU183" s="57"/>
      <c r="AV183" s="87">
        <f t="shared" si="82"/>
        <v>68.518518518518519</v>
      </c>
      <c r="AW183" s="87"/>
      <c r="AX183" s="87"/>
      <c r="AY183" s="87"/>
      <c r="AZ183" s="87"/>
      <c r="BA183" s="87"/>
      <c r="BB183" s="87"/>
      <c r="BC183" s="87"/>
      <c r="BD183" s="23">
        <f t="shared" si="83"/>
        <v>594</v>
      </c>
      <c r="BE183" s="24"/>
      <c r="BF183" s="24"/>
      <c r="BG183" s="24"/>
      <c r="BH183" s="24"/>
      <c r="BI183" s="24"/>
      <c r="BJ183" s="25"/>
    </row>
    <row r="184" spans="1:67" ht="14.25" x14ac:dyDescent="0.25">
      <c r="A184" s="80" t="s">
        <v>15</v>
      </c>
      <c r="B184" s="80"/>
      <c r="C184" s="80"/>
      <c r="D184" s="80"/>
      <c r="E184" s="80"/>
      <c r="F184" s="80"/>
      <c r="G184" s="80"/>
      <c r="H184" s="59">
        <f t="shared" ref="H184" si="87">SUM(H181:O183)</f>
        <v>502</v>
      </c>
      <c r="I184" s="59"/>
      <c r="J184" s="59"/>
      <c r="K184" s="59"/>
      <c r="L184" s="59"/>
      <c r="M184" s="59"/>
      <c r="N184" s="59"/>
      <c r="O184" s="59"/>
      <c r="P184" s="87">
        <f t="shared" si="80"/>
        <v>7.4891839474862003</v>
      </c>
      <c r="Q184" s="87"/>
      <c r="R184" s="87"/>
      <c r="S184" s="87"/>
      <c r="T184" s="87"/>
      <c r="U184" s="87"/>
      <c r="V184" s="87"/>
      <c r="W184" s="87"/>
      <c r="X184" s="59">
        <f t="shared" ref="X184" si="88">SUM(X181:AE183)</f>
        <v>1373</v>
      </c>
      <c r="Y184" s="59"/>
      <c r="Z184" s="59"/>
      <c r="AA184" s="59"/>
      <c r="AB184" s="59"/>
      <c r="AC184" s="59"/>
      <c r="AD184" s="59"/>
      <c r="AE184" s="59"/>
      <c r="AF184" s="87">
        <f t="shared" si="81"/>
        <v>20.483365657168431</v>
      </c>
      <c r="AG184" s="87"/>
      <c r="AH184" s="87"/>
      <c r="AI184" s="87"/>
      <c r="AJ184" s="87"/>
      <c r="AK184" s="87"/>
      <c r="AL184" s="87"/>
      <c r="AM184" s="87"/>
      <c r="AN184" s="59">
        <f t="shared" ref="AN184" si="89">SUM(AN181:AU183)</f>
        <v>4828</v>
      </c>
      <c r="AO184" s="59"/>
      <c r="AP184" s="59"/>
      <c r="AQ184" s="59"/>
      <c r="AR184" s="59"/>
      <c r="AS184" s="59"/>
      <c r="AT184" s="59"/>
      <c r="AU184" s="59"/>
      <c r="AV184" s="87">
        <f t="shared" si="82"/>
        <v>72.027450395345369</v>
      </c>
      <c r="AW184" s="87"/>
      <c r="AX184" s="87"/>
      <c r="AY184" s="87"/>
      <c r="AZ184" s="87"/>
      <c r="BA184" s="87"/>
      <c r="BB184" s="87"/>
      <c r="BC184" s="87"/>
      <c r="BD184" s="45">
        <f t="shared" si="83"/>
        <v>6703</v>
      </c>
      <c r="BE184" s="46"/>
      <c r="BF184" s="46"/>
      <c r="BG184" s="46"/>
      <c r="BH184" s="46"/>
      <c r="BI184" s="46"/>
      <c r="BJ184" s="58"/>
    </row>
    <row r="186" spans="1:67" ht="27" x14ac:dyDescent="0.25">
      <c r="BL186" s="88"/>
      <c r="BM186" s="49" t="s">
        <v>39</v>
      </c>
      <c r="BN186" s="49" t="s">
        <v>40</v>
      </c>
      <c r="BO186" s="49" t="s">
        <v>42</v>
      </c>
    </row>
    <row r="187" spans="1:67" x14ac:dyDescent="0.25">
      <c r="BL187" s="88">
        <v>2016</v>
      </c>
      <c r="BM187" s="89">
        <v>9.5000000000000001E-2</v>
      </c>
      <c r="BN187" s="89">
        <v>0.21</v>
      </c>
      <c r="BO187" s="89">
        <v>0.69499999999999995</v>
      </c>
    </row>
    <row r="188" spans="1:67" x14ac:dyDescent="0.25">
      <c r="BL188" s="51">
        <v>2017</v>
      </c>
      <c r="BM188" s="89">
        <v>8.4000000000000005E-2</v>
      </c>
      <c r="BN188" s="89">
        <v>0.20699999999999999</v>
      </c>
      <c r="BO188" s="89">
        <v>0.70799999999999996</v>
      </c>
    </row>
    <row r="189" spans="1:67" x14ac:dyDescent="0.25">
      <c r="AF189" s="3"/>
      <c r="BC189" s="3"/>
      <c r="BL189" s="51">
        <v>2018</v>
      </c>
      <c r="BM189" s="89">
        <v>7.4999999999999997E-2</v>
      </c>
      <c r="BN189" s="89">
        <v>0.20499999999999999</v>
      </c>
      <c r="BO189" s="89">
        <v>0.72</v>
      </c>
    </row>
    <row r="202" spans="1:62" x14ac:dyDescent="0.2">
      <c r="AF202" s="61" t="s">
        <v>43</v>
      </c>
    </row>
    <row r="203" spans="1:62" x14ac:dyDescent="0.25">
      <c r="BC203" s="5" t="s">
        <v>44</v>
      </c>
    </row>
    <row r="204" spans="1:62" x14ac:dyDescent="0.25">
      <c r="A204" s="7" t="s">
        <v>3</v>
      </c>
      <c r="B204" s="8"/>
      <c r="C204" s="8"/>
      <c r="D204" s="8"/>
      <c r="E204" s="8"/>
      <c r="F204" s="9"/>
      <c r="G204" s="7" t="s">
        <v>4</v>
      </c>
      <c r="H204" s="8"/>
      <c r="I204" s="8"/>
      <c r="J204" s="8"/>
      <c r="K204" s="8"/>
      <c r="L204" s="9"/>
      <c r="M204" s="10" t="s">
        <v>45</v>
      </c>
      <c r="N204" s="11"/>
      <c r="O204" s="11"/>
      <c r="P204" s="11"/>
      <c r="Q204" s="11"/>
      <c r="R204" s="11"/>
      <c r="S204" s="11"/>
      <c r="T204" s="11"/>
      <c r="U204" s="11"/>
      <c r="V204" s="12"/>
      <c r="W204" s="10" t="s">
        <v>46</v>
      </c>
      <c r="X204" s="11"/>
      <c r="Y204" s="11"/>
      <c r="Z204" s="11"/>
      <c r="AA204" s="11"/>
      <c r="AB204" s="11"/>
      <c r="AC204" s="11"/>
      <c r="AD204" s="11"/>
      <c r="AE204" s="11"/>
      <c r="AF204" s="12"/>
      <c r="AG204" s="10" t="s">
        <v>47</v>
      </c>
      <c r="AH204" s="11"/>
      <c r="AI204" s="11"/>
      <c r="AJ204" s="11"/>
      <c r="AK204" s="11"/>
      <c r="AL204" s="11"/>
      <c r="AM204" s="11"/>
      <c r="AN204" s="11"/>
      <c r="AO204" s="11"/>
      <c r="AP204" s="12"/>
      <c r="AQ204" s="10" t="s">
        <v>48</v>
      </c>
      <c r="AR204" s="11"/>
      <c r="AS204" s="11"/>
      <c r="AT204" s="11"/>
      <c r="AU204" s="11"/>
      <c r="AV204" s="11"/>
      <c r="AW204" s="11"/>
      <c r="AX204" s="11"/>
      <c r="AY204" s="11"/>
      <c r="AZ204" s="12"/>
      <c r="BA204" s="13" t="s">
        <v>9</v>
      </c>
      <c r="BB204" s="14"/>
      <c r="BC204" s="14"/>
      <c r="BD204" s="14"/>
      <c r="BE204" s="14"/>
      <c r="BF204" s="14"/>
      <c r="BG204" s="14"/>
      <c r="BH204" s="14"/>
      <c r="BI204" s="14"/>
      <c r="BJ204" s="15"/>
    </row>
    <row r="205" spans="1:62" x14ac:dyDescent="0.25">
      <c r="A205" s="7"/>
      <c r="B205" s="8"/>
      <c r="C205" s="8"/>
      <c r="D205" s="8"/>
      <c r="E205" s="8"/>
      <c r="F205" s="9"/>
      <c r="G205" s="7"/>
      <c r="H205" s="8"/>
      <c r="I205" s="8"/>
      <c r="J205" s="8"/>
      <c r="K205" s="8"/>
      <c r="L205" s="9"/>
      <c r="M205" s="16" t="s">
        <v>10</v>
      </c>
      <c r="N205" s="16"/>
      <c r="O205" s="16"/>
      <c r="P205" s="16"/>
      <c r="Q205" s="16"/>
      <c r="R205" s="16" t="s">
        <v>11</v>
      </c>
      <c r="S205" s="16"/>
      <c r="T205" s="16"/>
      <c r="U205" s="16"/>
      <c r="V205" s="16"/>
      <c r="W205" s="16" t="s">
        <v>10</v>
      </c>
      <c r="X205" s="16"/>
      <c r="Y205" s="16"/>
      <c r="Z205" s="16"/>
      <c r="AA205" s="16"/>
      <c r="AB205" s="16" t="s">
        <v>11</v>
      </c>
      <c r="AC205" s="16"/>
      <c r="AD205" s="16"/>
      <c r="AE205" s="16"/>
      <c r="AF205" s="16"/>
      <c r="AG205" s="16" t="s">
        <v>10</v>
      </c>
      <c r="AH205" s="16"/>
      <c r="AI205" s="16"/>
      <c r="AJ205" s="16"/>
      <c r="AK205" s="16"/>
      <c r="AL205" s="16" t="s">
        <v>11</v>
      </c>
      <c r="AM205" s="16"/>
      <c r="AN205" s="16"/>
      <c r="AO205" s="16"/>
      <c r="AP205" s="16"/>
      <c r="AQ205" s="16" t="s">
        <v>10</v>
      </c>
      <c r="AR205" s="16"/>
      <c r="AS205" s="16"/>
      <c r="AT205" s="16"/>
      <c r="AU205" s="16"/>
      <c r="AV205" s="16" t="s">
        <v>11</v>
      </c>
      <c r="AW205" s="16"/>
      <c r="AX205" s="16"/>
      <c r="AY205" s="16"/>
      <c r="AZ205" s="16"/>
      <c r="BA205" s="17"/>
      <c r="BB205" s="18"/>
      <c r="BC205" s="18"/>
      <c r="BD205" s="18"/>
      <c r="BE205" s="18"/>
      <c r="BF205" s="18"/>
      <c r="BG205" s="18"/>
      <c r="BH205" s="18"/>
      <c r="BI205" s="18"/>
      <c r="BJ205" s="19"/>
    </row>
    <row r="206" spans="1:62" x14ac:dyDescent="0.25">
      <c r="A206" s="20">
        <v>2016</v>
      </c>
      <c r="B206" s="21"/>
      <c r="C206" s="21"/>
      <c r="D206" s="21"/>
      <c r="E206" s="21"/>
      <c r="F206" s="22"/>
      <c r="G206" s="23" t="s">
        <v>12</v>
      </c>
      <c r="H206" s="24"/>
      <c r="I206" s="24"/>
      <c r="J206" s="24"/>
      <c r="K206" s="24"/>
      <c r="L206" s="25"/>
      <c r="M206" s="23">
        <v>2958</v>
      </c>
      <c r="N206" s="24"/>
      <c r="O206" s="24"/>
      <c r="P206" s="24"/>
      <c r="Q206" s="24"/>
      <c r="R206" s="26">
        <f>M206/BA206*100</f>
        <v>73.747195213163792</v>
      </c>
      <c r="S206" s="26"/>
      <c r="T206" s="26"/>
      <c r="U206" s="26"/>
      <c r="V206" s="26"/>
      <c r="W206" s="16">
        <v>863</v>
      </c>
      <c r="X206" s="16"/>
      <c r="Y206" s="16"/>
      <c r="Z206" s="16"/>
      <c r="AA206" s="16"/>
      <c r="AB206" s="26">
        <f>W206/BA206*100</f>
        <v>21.515831463475443</v>
      </c>
      <c r="AC206" s="26"/>
      <c r="AD206" s="26"/>
      <c r="AE206" s="26"/>
      <c r="AF206" s="26"/>
      <c r="AG206" s="16">
        <v>54</v>
      </c>
      <c r="AH206" s="16"/>
      <c r="AI206" s="16"/>
      <c r="AJ206" s="16"/>
      <c r="AK206" s="16"/>
      <c r="AL206" s="27">
        <f>AG206/BA206*100</f>
        <v>1.3462976813762155</v>
      </c>
      <c r="AM206" s="28"/>
      <c r="AN206" s="28"/>
      <c r="AO206" s="28"/>
      <c r="AP206" s="29"/>
      <c r="AQ206" s="16">
        <v>136</v>
      </c>
      <c r="AR206" s="16"/>
      <c r="AS206" s="16"/>
      <c r="AT206" s="16"/>
      <c r="AU206" s="16"/>
      <c r="AV206" s="26">
        <f>AQ206/BA206*100</f>
        <v>3.3906756419845427</v>
      </c>
      <c r="AW206" s="26"/>
      <c r="AX206" s="26"/>
      <c r="AY206" s="26"/>
      <c r="AZ206" s="26"/>
      <c r="BA206" s="10">
        <f>M206+W206+AG206+AQ206</f>
        <v>4011</v>
      </c>
      <c r="BB206" s="11"/>
      <c r="BC206" s="11"/>
      <c r="BD206" s="11"/>
      <c r="BE206" s="11"/>
      <c r="BF206" s="11"/>
      <c r="BG206" s="11"/>
      <c r="BH206" s="11"/>
      <c r="BI206" s="11"/>
      <c r="BJ206" s="12"/>
    </row>
    <row r="207" spans="1:62" x14ac:dyDescent="0.25">
      <c r="A207" s="30"/>
      <c r="B207" s="31"/>
      <c r="C207" s="31"/>
      <c r="D207" s="31"/>
      <c r="E207" s="31"/>
      <c r="F207" s="32"/>
      <c r="G207" s="23" t="s">
        <v>13</v>
      </c>
      <c r="H207" s="24"/>
      <c r="I207" s="24"/>
      <c r="J207" s="24"/>
      <c r="K207" s="24"/>
      <c r="L207" s="25"/>
      <c r="M207" s="101">
        <v>1305</v>
      </c>
      <c r="N207" s="102"/>
      <c r="O207" s="102"/>
      <c r="P207" s="102"/>
      <c r="Q207" s="102"/>
      <c r="R207" s="103">
        <f t="shared" ref="R207:R209" si="90">M207/BA207*100</f>
        <v>63.689604685212295</v>
      </c>
      <c r="S207" s="103"/>
      <c r="T207" s="103"/>
      <c r="U207" s="103"/>
      <c r="V207" s="103"/>
      <c r="W207" s="104">
        <v>724</v>
      </c>
      <c r="X207" s="104"/>
      <c r="Y207" s="104"/>
      <c r="Z207" s="104"/>
      <c r="AA207" s="104"/>
      <c r="AB207" s="103">
        <f t="shared" ref="AB207:AB209" si="91">W207/BA207*100</f>
        <v>35.334309419228894</v>
      </c>
      <c r="AC207" s="103"/>
      <c r="AD207" s="103"/>
      <c r="AE207" s="103"/>
      <c r="AF207" s="103"/>
      <c r="AG207" s="104">
        <v>3</v>
      </c>
      <c r="AH207" s="104"/>
      <c r="AI207" s="104"/>
      <c r="AJ207" s="104"/>
      <c r="AK207" s="104"/>
      <c r="AL207" s="105">
        <f t="shared" ref="AL207:AL209" si="92">AG207/BA207*100</f>
        <v>0.14641288433382138</v>
      </c>
      <c r="AM207" s="106"/>
      <c r="AN207" s="106"/>
      <c r="AO207" s="106"/>
      <c r="AP207" s="107"/>
      <c r="AQ207" s="104">
        <v>17</v>
      </c>
      <c r="AR207" s="104"/>
      <c r="AS207" s="104"/>
      <c r="AT207" s="104"/>
      <c r="AU207" s="104"/>
      <c r="AV207" s="103">
        <f t="shared" ref="AV207:AV209" si="93">AQ207/BA207*100</f>
        <v>0.82967301122498782</v>
      </c>
      <c r="AW207" s="103"/>
      <c r="AX207" s="103"/>
      <c r="AY207" s="103"/>
      <c r="AZ207" s="103"/>
      <c r="BA207" s="10">
        <f t="shared" ref="BA207:BA208" si="94">M207+W207+AG207+AQ207</f>
        <v>2049</v>
      </c>
      <c r="BB207" s="11"/>
      <c r="BC207" s="11"/>
      <c r="BD207" s="11"/>
      <c r="BE207" s="11"/>
      <c r="BF207" s="11"/>
      <c r="BG207" s="11"/>
      <c r="BH207" s="11"/>
      <c r="BI207" s="11"/>
      <c r="BJ207" s="12"/>
    </row>
    <row r="208" spans="1:62" x14ac:dyDescent="0.25">
      <c r="A208" s="33"/>
      <c r="B208" s="34"/>
      <c r="C208" s="34"/>
      <c r="D208" s="34"/>
      <c r="E208" s="34"/>
      <c r="F208" s="35"/>
      <c r="G208" s="23" t="s">
        <v>14</v>
      </c>
      <c r="H208" s="24"/>
      <c r="I208" s="24"/>
      <c r="J208" s="24"/>
      <c r="K208" s="24"/>
      <c r="L208" s="25"/>
      <c r="M208" s="101">
        <v>705</v>
      </c>
      <c r="N208" s="102"/>
      <c r="O208" s="102"/>
      <c r="P208" s="102"/>
      <c r="Q208" s="102"/>
      <c r="R208" s="103">
        <f t="shared" si="90"/>
        <v>86.822660098522164</v>
      </c>
      <c r="S208" s="103"/>
      <c r="T208" s="103"/>
      <c r="U208" s="103"/>
      <c r="V208" s="103"/>
      <c r="W208" s="104">
        <v>85</v>
      </c>
      <c r="X208" s="104"/>
      <c r="Y208" s="104"/>
      <c r="Z208" s="104"/>
      <c r="AA208" s="104"/>
      <c r="AB208" s="103">
        <f t="shared" si="91"/>
        <v>10.467980295566502</v>
      </c>
      <c r="AC208" s="103"/>
      <c r="AD208" s="103"/>
      <c r="AE208" s="103"/>
      <c r="AF208" s="103"/>
      <c r="AG208" s="104">
        <v>4</v>
      </c>
      <c r="AH208" s="104"/>
      <c r="AI208" s="104"/>
      <c r="AJ208" s="104"/>
      <c r="AK208" s="104"/>
      <c r="AL208" s="105">
        <f t="shared" si="92"/>
        <v>0.49261083743842365</v>
      </c>
      <c r="AM208" s="106"/>
      <c r="AN208" s="106"/>
      <c r="AO208" s="106"/>
      <c r="AP208" s="107"/>
      <c r="AQ208" s="104">
        <v>18</v>
      </c>
      <c r="AR208" s="104"/>
      <c r="AS208" s="104"/>
      <c r="AT208" s="104"/>
      <c r="AU208" s="104"/>
      <c r="AV208" s="103">
        <f t="shared" si="93"/>
        <v>2.2167487684729066</v>
      </c>
      <c r="AW208" s="103"/>
      <c r="AX208" s="103"/>
      <c r="AY208" s="103"/>
      <c r="AZ208" s="103"/>
      <c r="BA208" s="10">
        <f t="shared" si="94"/>
        <v>812</v>
      </c>
      <c r="BB208" s="11"/>
      <c r="BC208" s="11"/>
      <c r="BD208" s="11"/>
      <c r="BE208" s="11"/>
      <c r="BF208" s="11"/>
      <c r="BG208" s="11"/>
      <c r="BH208" s="11"/>
      <c r="BI208" s="11"/>
      <c r="BJ208" s="12"/>
    </row>
    <row r="209" spans="1:69" ht="14.25" x14ac:dyDescent="0.25">
      <c r="A209" s="36" t="s">
        <v>15</v>
      </c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8"/>
      <c r="M209" s="39">
        <f t="shared" ref="M209" si="95">SUM(M206:Q208)</f>
        <v>4968</v>
      </c>
      <c r="N209" s="40"/>
      <c r="O209" s="40"/>
      <c r="P209" s="40"/>
      <c r="Q209" s="40"/>
      <c r="R209" s="26">
        <f t="shared" si="90"/>
        <v>72.293364377182769</v>
      </c>
      <c r="S209" s="26"/>
      <c r="T209" s="26"/>
      <c r="U209" s="26"/>
      <c r="V209" s="26"/>
      <c r="W209" s="41">
        <f t="shared" ref="W209" si="96">SUM(W206:AA208)</f>
        <v>1672</v>
      </c>
      <c r="X209" s="41"/>
      <c r="Y209" s="41"/>
      <c r="Z209" s="41"/>
      <c r="AA209" s="41"/>
      <c r="AB209" s="26">
        <f t="shared" si="91"/>
        <v>24.330616996507569</v>
      </c>
      <c r="AC209" s="26"/>
      <c r="AD209" s="26"/>
      <c r="AE209" s="26"/>
      <c r="AF209" s="26"/>
      <c r="AG209" s="41">
        <f t="shared" ref="AG209" si="97">SUM(AG206:AK208)</f>
        <v>61</v>
      </c>
      <c r="AH209" s="41"/>
      <c r="AI209" s="41"/>
      <c r="AJ209" s="41"/>
      <c r="AK209" s="41"/>
      <c r="AL209" s="27">
        <f t="shared" si="92"/>
        <v>0.88766006984866119</v>
      </c>
      <c r="AM209" s="28"/>
      <c r="AN209" s="28"/>
      <c r="AO209" s="28"/>
      <c r="AP209" s="29"/>
      <c r="AQ209" s="41">
        <f t="shared" ref="AQ209" si="98">SUM(AQ206:AU208)</f>
        <v>171</v>
      </c>
      <c r="AR209" s="41"/>
      <c r="AS209" s="41"/>
      <c r="AT209" s="41"/>
      <c r="AU209" s="41"/>
      <c r="AV209" s="26">
        <f t="shared" si="93"/>
        <v>2.4883585564610011</v>
      </c>
      <c r="AW209" s="26"/>
      <c r="AX209" s="26"/>
      <c r="AY209" s="26"/>
      <c r="AZ209" s="26"/>
      <c r="BA209" s="42">
        <f t="shared" ref="BA209" si="99">SUM(BA206:BE208)</f>
        <v>6872</v>
      </c>
      <c r="BB209" s="43"/>
      <c r="BC209" s="43"/>
      <c r="BD209" s="43"/>
      <c r="BE209" s="43"/>
      <c r="BF209" s="43"/>
      <c r="BG209" s="43"/>
      <c r="BH209" s="43"/>
      <c r="BI209" s="43"/>
      <c r="BJ209" s="44"/>
    </row>
    <row r="210" spans="1:69" x14ac:dyDescent="0.25">
      <c r="A210" s="20">
        <v>2017</v>
      </c>
      <c r="B210" s="21"/>
      <c r="C210" s="21"/>
      <c r="D210" s="21"/>
      <c r="E210" s="21"/>
      <c r="F210" s="22"/>
      <c r="G210" s="23" t="s">
        <v>12</v>
      </c>
      <c r="H210" s="24"/>
      <c r="I210" s="24"/>
      <c r="J210" s="24"/>
      <c r="K210" s="24"/>
      <c r="L210" s="25"/>
      <c r="M210" s="23">
        <v>3056</v>
      </c>
      <c r="N210" s="24"/>
      <c r="O210" s="24"/>
      <c r="P210" s="24"/>
      <c r="Q210" s="24"/>
      <c r="R210" s="26">
        <f>M210/BA210*100</f>
        <v>76.076674134926563</v>
      </c>
      <c r="S210" s="26"/>
      <c r="T210" s="26"/>
      <c r="U210" s="26"/>
      <c r="V210" s="26"/>
      <c r="W210" s="16">
        <v>806</v>
      </c>
      <c r="X210" s="16"/>
      <c r="Y210" s="16"/>
      <c r="Z210" s="16"/>
      <c r="AA210" s="16"/>
      <c r="AB210" s="26">
        <f>W210/BA210*100</f>
        <v>20.064724919093852</v>
      </c>
      <c r="AC210" s="26"/>
      <c r="AD210" s="26"/>
      <c r="AE210" s="26"/>
      <c r="AF210" s="26"/>
      <c r="AG210" s="16">
        <v>31</v>
      </c>
      <c r="AH210" s="16"/>
      <c r="AI210" s="16"/>
      <c r="AJ210" s="16"/>
      <c r="AK210" s="16"/>
      <c r="AL210" s="27">
        <f>AG210/BA210*100</f>
        <v>0.77172018919591734</v>
      </c>
      <c r="AM210" s="28"/>
      <c r="AN210" s="28"/>
      <c r="AO210" s="28"/>
      <c r="AP210" s="29"/>
      <c r="AQ210" s="16">
        <v>124</v>
      </c>
      <c r="AR210" s="16"/>
      <c r="AS210" s="16"/>
      <c r="AT210" s="16"/>
      <c r="AU210" s="16"/>
      <c r="AV210" s="26">
        <f>AQ210/BA210*100</f>
        <v>3.0868807567836694</v>
      </c>
      <c r="AW210" s="26"/>
      <c r="AX210" s="26"/>
      <c r="AY210" s="26"/>
      <c r="AZ210" s="26"/>
      <c r="BA210" s="10">
        <f>M210+W210+AG210+AQ210</f>
        <v>4017</v>
      </c>
      <c r="BB210" s="11"/>
      <c r="BC210" s="11"/>
      <c r="BD210" s="11"/>
      <c r="BE210" s="11"/>
      <c r="BF210" s="11"/>
      <c r="BG210" s="11"/>
      <c r="BH210" s="11"/>
      <c r="BI210" s="11"/>
      <c r="BJ210" s="12"/>
    </row>
    <row r="211" spans="1:69" x14ac:dyDescent="0.25">
      <c r="A211" s="30"/>
      <c r="B211" s="31"/>
      <c r="C211" s="31"/>
      <c r="D211" s="31"/>
      <c r="E211" s="31"/>
      <c r="F211" s="32"/>
      <c r="G211" s="23" t="s">
        <v>13</v>
      </c>
      <c r="H211" s="24"/>
      <c r="I211" s="24"/>
      <c r="J211" s="24"/>
      <c r="K211" s="24"/>
      <c r="L211" s="25"/>
      <c r="M211" s="23">
        <v>1251</v>
      </c>
      <c r="N211" s="24"/>
      <c r="O211" s="24"/>
      <c r="P211" s="24"/>
      <c r="Q211" s="24"/>
      <c r="R211" s="26">
        <f t="shared" ref="R211:R217" si="100">M211/BA211*100</f>
        <v>63.470319634703202</v>
      </c>
      <c r="S211" s="26"/>
      <c r="T211" s="26"/>
      <c r="U211" s="26"/>
      <c r="V211" s="26"/>
      <c r="W211" s="16">
        <v>704</v>
      </c>
      <c r="X211" s="16"/>
      <c r="Y211" s="16"/>
      <c r="Z211" s="16"/>
      <c r="AA211" s="16"/>
      <c r="AB211" s="26">
        <f t="shared" ref="AB211:AB217" si="101">W211/BA211*100</f>
        <v>35.717909690512428</v>
      </c>
      <c r="AC211" s="26"/>
      <c r="AD211" s="26"/>
      <c r="AE211" s="26"/>
      <c r="AF211" s="26"/>
      <c r="AG211" s="16">
        <v>4</v>
      </c>
      <c r="AH211" s="16"/>
      <c r="AI211" s="16"/>
      <c r="AJ211" s="16"/>
      <c r="AK211" s="16"/>
      <c r="AL211" s="27">
        <f t="shared" ref="AL211:AL217" si="102">AG211/BA211*100</f>
        <v>0.20294266869609334</v>
      </c>
      <c r="AM211" s="28"/>
      <c r="AN211" s="28"/>
      <c r="AO211" s="28"/>
      <c r="AP211" s="29"/>
      <c r="AQ211" s="16">
        <v>12</v>
      </c>
      <c r="AR211" s="16"/>
      <c r="AS211" s="16"/>
      <c r="AT211" s="16"/>
      <c r="AU211" s="16"/>
      <c r="AV211" s="26">
        <f t="shared" ref="AV211:AV217" si="103">AQ211/BA211*100</f>
        <v>0.60882800608828003</v>
      </c>
      <c r="AW211" s="26"/>
      <c r="AX211" s="26"/>
      <c r="AY211" s="26"/>
      <c r="AZ211" s="26"/>
      <c r="BA211" s="10">
        <f t="shared" ref="BA211:BA212" si="104">M211+W211+AG211+AQ211</f>
        <v>1971</v>
      </c>
      <c r="BB211" s="11"/>
      <c r="BC211" s="11"/>
      <c r="BD211" s="11"/>
      <c r="BE211" s="11"/>
      <c r="BF211" s="11"/>
      <c r="BG211" s="11"/>
      <c r="BH211" s="11"/>
      <c r="BI211" s="11"/>
      <c r="BJ211" s="12"/>
    </row>
    <row r="212" spans="1:69" x14ac:dyDescent="0.25">
      <c r="A212" s="33"/>
      <c r="B212" s="34"/>
      <c r="C212" s="34"/>
      <c r="D212" s="34"/>
      <c r="E212" s="34"/>
      <c r="F212" s="35"/>
      <c r="G212" s="23" t="s">
        <v>14</v>
      </c>
      <c r="H212" s="24"/>
      <c r="I212" s="24"/>
      <c r="J212" s="24"/>
      <c r="K212" s="24"/>
      <c r="L212" s="25"/>
      <c r="M212" s="23">
        <v>723</v>
      </c>
      <c r="N212" s="24"/>
      <c r="O212" s="24"/>
      <c r="P212" s="24"/>
      <c r="Q212" s="24"/>
      <c r="R212" s="26">
        <f t="shared" si="100"/>
        <v>86.276849642004777</v>
      </c>
      <c r="S212" s="26"/>
      <c r="T212" s="26"/>
      <c r="U212" s="26"/>
      <c r="V212" s="26"/>
      <c r="W212" s="16">
        <v>89</v>
      </c>
      <c r="X212" s="16"/>
      <c r="Y212" s="16"/>
      <c r="Z212" s="16"/>
      <c r="AA212" s="16"/>
      <c r="AB212" s="26">
        <f t="shared" si="101"/>
        <v>10.620525059665871</v>
      </c>
      <c r="AC212" s="26"/>
      <c r="AD212" s="26"/>
      <c r="AE212" s="26"/>
      <c r="AF212" s="26"/>
      <c r="AG212" s="16">
        <v>6</v>
      </c>
      <c r="AH212" s="16"/>
      <c r="AI212" s="16"/>
      <c r="AJ212" s="16"/>
      <c r="AK212" s="16"/>
      <c r="AL212" s="27">
        <f t="shared" si="102"/>
        <v>0.71599045346062051</v>
      </c>
      <c r="AM212" s="28"/>
      <c r="AN212" s="28"/>
      <c r="AO212" s="28"/>
      <c r="AP212" s="29"/>
      <c r="AQ212" s="16">
        <v>20</v>
      </c>
      <c r="AR212" s="16"/>
      <c r="AS212" s="16"/>
      <c r="AT212" s="16"/>
      <c r="AU212" s="16"/>
      <c r="AV212" s="26">
        <f t="shared" si="103"/>
        <v>2.3866348448687349</v>
      </c>
      <c r="AW212" s="26"/>
      <c r="AX212" s="26"/>
      <c r="AY212" s="26"/>
      <c r="AZ212" s="26"/>
      <c r="BA212" s="10">
        <f t="shared" si="104"/>
        <v>838</v>
      </c>
      <c r="BB212" s="11"/>
      <c r="BC212" s="11"/>
      <c r="BD212" s="11"/>
      <c r="BE212" s="11"/>
      <c r="BF212" s="11"/>
      <c r="BG212" s="11"/>
      <c r="BH212" s="11"/>
      <c r="BI212" s="11"/>
      <c r="BJ212" s="12"/>
    </row>
    <row r="213" spans="1:69" ht="14.25" x14ac:dyDescent="0.25">
      <c r="A213" s="36" t="s">
        <v>15</v>
      </c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8"/>
      <c r="M213" s="39">
        <f t="shared" ref="M213" si="105">SUM(M210:Q212)</f>
        <v>5030</v>
      </c>
      <c r="N213" s="40"/>
      <c r="O213" s="40"/>
      <c r="P213" s="40"/>
      <c r="Q213" s="40"/>
      <c r="R213" s="26">
        <f t="shared" si="100"/>
        <v>73.688836800468792</v>
      </c>
      <c r="S213" s="26"/>
      <c r="T213" s="26"/>
      <c r="U213" s="26"/>
      <c r="V213" s="26"/>
      <c r="W213" s="41">
        <f t="shared" ref="W213" si="106">SUM(W210:AA212)</f>
        <v>1599</v>
      </c>
      <c r="X213" s="41"/>
      <c r="Y213" s="41"/>
      <c r="Z213" s="41"/>
      <c r="AA213" s="41"/>
      <c r="AB213" s="26">
        <f t="shared" si="101"/>
        <v>23.425139173747436</v>
      </c>
      <c r="AC213" s="26"/>
      <c r="AD213" s="26"/>
      <c r="AE213" s="26"/>
      <c r="AF213" s="26"/>
      <c r="AG213" s="41">
        <f t="shared" ref="AG213" si="107">SUM(AG210:AK212)</f>
        <v>41</v>
      </c>
      <c r="AH213" s="41"/>
      <c r="AI213" s="41"/>
      <c r="AJ213" s="41"/>
      <c r="AK213" s="41"/>
      <c r="AL213" s="27">
        <f t="shared" si="102"/>
        <v>0.60064459419865213</v>
      </c>
      <c r="AM213" s="28"/>
      <c r="AN213" s="28"/>
      <c r="AO213" s="28"/>
      <c r="AP213" s="29"/>
      <c r="AQ213" s="41">
        <f t="shared" ref="AQ213" si="108">SUM(AQ210:AU212)</f>
        <v>156</v>
      </c>
      <c r="AR213" s="41"/>
      <c r="AS213" s="41"/>
      <c r="AT213" s="41"/>
      <c r="AU213" s="41"/>
      <c r="AV213" s="26">
        <f t="shared" si="103"/>
        <v>2.2853794315851159</v>
      </c>
      <c r="AW213" s="26"/>
      <c r="AX213" s="26"/>
      <c r="AY213" s="26"/>
      <c r="AZ213" s="26"/>
      <c r="BA213" s="42">
        <f t="shared" ref="BA213" si="109">SUM(BA210:BE212)</f>
        <v>6826</v>
      </c>
      <c r="BB213" s="43"/>
      <c r="BC213" s="43"/>
      <c r="BD213" s="43"/>
      <c r="BE213" s="43"/>
      <c r="BF213" s="43"/>
      <c r="BG213" s="43"/>
      <c r="BH213" s="43"/>
      <c r="BI213" s="43"/>
      <c r="BJ213" s="44"/>
    </row>
    <row r="214" spans="1:69" x14ac:dyDescent="0.25">
      <c r="A214" s="20">
        <v>2018</v>
      </c>
      <c r="B214" s="21"/>
      <c r="C214" s="21"/>
      <c r="D214" s="21"/>
      <c r="E214" s="21"/>
      <c r="F214" s="22"/>
      <c r="G214" s="23" t="s">
        <v>12</v>
      </c>
      <c r="H214" s="24"/>
      <c r="I214" s="24"/>
      <c r="J214" s="24"/>
      <c r="K214" s="24"/>
      <c r="L214" s="25"/>
      <c r="M214" s="23">
        <v>3145</v>
      </c>
      <c r="N214" s="24"/>
      <c r="O214" s="24"/>
      <c r="P214" s="24"/>
      <c r="Q214" s="24"/>
      <c r="R214" s="26">
        <f t="shared" si="100"/>
        <v>77.942998760842627</v>
      </c>
      <c r="S214" s="26"/>
      <c r="T214" s="26"/>
      <c r="U214" s="26"/>
      <c r="V214" s="26"/>
      <c r="W214" s="16">
        <v>771</v>
      </c>
      <c r="X214" s="16"/>
      <c r="Y214" s="16"/>
      <c r="Z214" s="16"/>
      <c r="AA214" s="16"/>
      <c r="AB214" s="26">
        <f t="shared" si="101"/>
        <v>19.107806691449813</v>
      </c>
      <c r="AC214" s="26"/>
      <c r="AD214" s="26"/>
      <c r="AE214" s="26"/>
      <c r="AF214" s="26"/>
      <c r="AG214" s="16">
        <v>37</v>
      </c>
      <c r="AH214" s="16"/>
      <c r="AI214" s="16"/>
      <c r="AJ214" s="16"/>
      <c r="AK214" s="16"/>
      <c r="AL214" s="27">
        <f t="shared" si="102"/>
        <v>0.91697645600991329</v>
      </c>
      <c r="AM214" s="28"/>
      <c r="AN214" s="28"/>
      <c r="AO214" s="28"/>
      <c r="AP214" s="29"/>
      <c r="AQ214" s="16">
        <v>82</v>
      </c>
      <c r="AR214" s="16"/>
      <c r="AS214" s="16"/>
      <c r="AT214" s="16"/>
      <c r="AU214" s="16"/>
      <c r="AV214" s="26">
        <f t="shared" si="103"/>
        <v>2.0322180916976453</v>
      </c>
      <c r="AW214" s="26"/>
      <c r="AX214" s="26"/>
      <c r="AY214" s="26"/>
      <c r="AZ214" s="26"/>
      <c r="BA214" s="10">
        <f t="shared" ref="BA214:BA216" si="110">M214+W214+AG214+AQ214</f>
        <v>4035</v>
      </c>
      <c r="BB214" s="11"/>
      <c r="BC214" s="11"/>
      <c r="BD214" s="11"/>
      <c r="BE214" s="11"/>
      <c r="BF214" s="11"/>
      <c r="BG214" s="11"/>
      <c r="BH214" s="11"/>
      <c r="BI214" s="11"/>
      <c r="BJ214" s="12"/>
    </row>
    <row r="215" spans="1:69" x14ac:dyDescent="0.25">
      <c r="A215" s="30"/>
      <c r="B215" s="31"/>
      <c r="C215" s="31"/>
      <c r="D215" s="31"/>
      <c r="E215" s="31"/>
      <c r="F215" s="32"/>
      <c r="G215" s="23" t="s">
        <v>13</v>
      </c>
      <c r="H215" s="24"/>
      <c r="I215" s="24"/>
      <c r="J215" s="24"/>
      <c r="K215" s="24"/>
      <c r="L215" s="25"/>
      <c r="M215" s="23">
        <v>1316</v>
      </c>
      <c r="N215" s="24"/>
      <c r="O215" s="24"/>
      <c r="P215" s="24"/>
      <c r="Q215" s="24"/>
      <c r="R215" s="26">
        <f t="shared" si="100"/>
        <v>64.2578125</v>
      </c>
      <c r="S215" s="26"/>
      <c r="T215" s="26"/>
      <c r="U215" s="26"/>
      <c r="V215" s="26"/>
      <c r="W215" s="16">
        <v>714</v>
      </c>
      <c r="X215" s="16"/>
      <c r="Y215" s="16"/>
      <c r="Z215" s="16"/>
      <c r="AA215" s="16"/>
      <c r="AB215" s="26">
        <f t="shared" si="101"/>
        <v>34.86328125</v>
      </c>
      <c r="AC215" s="26"/>
      <c r="AD215" s="26"/>
      <c r="AE215" s="26"/>
      <c r="AF215" s="26"/>
      <c r="AG215" s="16">
        <v>4</v>
      </c>
      <c r="AH215" s="16"/>
      <c r="AI215" s="16"/>
      <c r="AJ215" s="16"/>
      <c r="AK215" s="16"/>
      <c r="AL215" s="27">
        <f t="shared" si="102"/>
        <v>0.1953125</v>
      </c>
      <c r="AM215" s="28"/>
      <c r="AN215" s="28"/>
      <c r="AO215" s="28"/>
      <c r="AP215" s="29"/>
      <c r="AQ215" s="16">
        <v>14</v>
      </c>
      <c r="AR215" s="16"/>
      <c r="AS215" s="16"/>
      <c r="AT215" s="16"/>
      <c r="AU215" s="16"/>
      <c r="AV215" s="26">
        <f t="shared" si="103"/>
        <v>0.68359375</v>
      </c>
      <c r="AW215" s="26"/>
      <c r="AX215" s="26"/>
      <c r="AY215" s="26"/>
      <c r="AZ215" s="26"/>
      <c r="BA215" s="10">
        <f t="shared" si="110"/>
        <v>2048</v>
      </c>
      <c r="BB215" s="11"/>
      <c r="BC215" s="11"/>
      <c r="BD215" s="11"/>
      <c r="BE215" s="11"/>
      <c r="BF215" s="11"/>
      <c r="BG215" s="11"/>
      <c r="BH215" s="11"/>
      <c r="BI215" s="11"/>
      <c r="BJ215" s="12"/>
    </row>
    <row r="216" spans="1:69" x14ac:dyDescent="0.25">
      <c r="A216" s="33"/>
      <c r="B216" s="34"/>
      <c r="C216" s="34"/>
      <c r="D216" s="34"/>
      <c r="E216" s="34"/>
      <c r="F216" s="35"/>
      <c r="G216" s="23" t="s">
        <v>14</v>
      </c>
      <c r="H216" s="24"/>
      <c r="I216" s="24"/>
      <c r="J216" s="24"/>
      <c r="K216" s="24"/>
      <c r="L216" s="25"/>
      <c r="M216" s="23">
        <v>518</v>
      </c>
      <c r="N216" s="24"/>
      <c r="O216" s="24"/>
      <c r="P216" s="24"/>
      <c r="Q216" s="24"/>
      <c r="R216" s="26">
        <f t="shared" si="100"/>
        <v>87.205387205387211</v>
      </c>
      <c r="S216" s="26"/>
      <c r="T216" s="26"/>
      <c r="U216" s="26"/>
      <c r="V216" s="26"/>
      <c r="W216" s="16">
        <v>61</v>
      </c>
      <c r="X216" s="16"/>
      <c r="Y216" s="16"/>
      <c r="Z216" s="16"/>
      <c r="AA216" s="16"/>
      <c r="AB216" s="26">
        <f t="shared" si="101"/>
        <v>10.26936026936027</v>
      </c>
      <c r="AC216" s="26"/>
      <c r="AD216" s="26"/>
      <c r="AE216" s="26"/>
      <c r="AF216" s="26"/>
      <c r="AG216" s="16">
        <v>0</v>
      </c>
      <c r="AH216" s="16"/>
      <c r="AI216" s="16"/>
      <c r="AJ216" s="16"/>
      <c r="AK216" s="16"/>
      <c r="AL216" s="27">
        <f t="shared" si="102"/>
        <v>0</v>
      </c>
      <c r="AM216" s="28"/>
      <c r="AN216" s="28"/>
      <c r="AO216" s="28"/>
      <c r="AP216" s="29"/>
      <c r="AQ216" s="16">
        <v>15</v>
      </c>
      <c r="AR216" s="16"/>
      <c r="AS216" s="16"/>
      <c r="AT216" s="16"/>
      <c r="AU216" s="16"/>
      <c r="AV216" s="26">
        <f t="shared" si="103"/>
        <v>2.5252525252525251</v>
      </c>
      <c r="AW216" s="26"/>
      <c r="AX216" s="26"/>
      <c r="AY216" s="26"/>
      <c r="AZ216" s="26"/>
      <c r="BA216" s="10">
        <f t="shared" si="110"/>
        <v>594</v>
      </c>
      <c r="BB216" s="11"/>
      <c r="BC216" s="11"/>
      <c r="BD216" s="11"/>
      <c r="BE216" s="11"/>
      <c r="BF216" s="11"/>
      <c r="BG216" s="11"/>
      <c r="BH216" s="11"/>
      <c r="BI216" s="11"/>
      <c r="BJ216" s="12"/>
    </row>
    <row r="217" spans="1:69" ht="14.25" x14ac:dyDescent="0.25">
      <c r="A217" s="36" t="s">
        <v>15</v>
      </c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8"/>
      <c r="M217" s="39">
        <f t="shared" ref="M217" si="111">SUM(M214:Q216)</f>
        <v>4979</v>
      </c>
      <c r="N217" s="40"/>
      <c r="O217" s="40"/>
      <c r="P217" s="40"/>
      <c r="Q217" s="40"/>
      <c r="R217" s="26">
        <f t="shared" si="100"/>
        <v>74.569417403025312</v>
      </c>
      <c r="S217" s="26"/>
      <c r="T217" s="26"/>
      <c r="U217" s="26"/>
      <c r="V217" s="26"/>
      <c r="W217" s="41">
        <f t="shared" ref="W217" si="112">SUM(W214:AA216)</f>
        <v>1546</v>
      </c>
      <c r="X217" s="41"/>
      <c r="Y217" s="41"/>
      <c r="Z217" s="41"/>
      <c r="AA217" s="41"/>
      <c r="AB217" s="26">
        <f t="shared" si="101"/>
        <v>23.154111127751982</v>
      </c>
      <c r="AC217" s="26"/>
      <c r="AD217" s="26"/>
      <c r="AE217" s="26"/>
      <c r="AF217" s="26"/>
      <c r="AG217" s="47">
        <f t="shared" ref="AG217" si="113">SUM(AG214:AK216)</f>
        <v>41</v>
      </c>
      <c r="AH217" s="47"/>
      <c r="AI217" s="47"/>
      <c r="AJ217" s="47"/>
      <c r="AK217" s="47"/>
      <c r="AL217" s="27">
        <f t="shared" si="102"/>
        <v>0.61404822525086111</v>
      </c>
      <c r="AM217" s="28"/>
      <c r="AN217" s="28"/>
      <c r="AO217" s="28"/>
      <c r="AP217" s="29"/>
      <c r="AQ217" s="47">
        <f t="shared" ref="AQ217" si="114">SUM(AQ214:AU216)</f>
        <v>111</v>
      </c>
      <c r="AR217" s="47"/>
      <c r="AS217" s="47"/>
      <c r="AT217" s="47"/>
      <c r="AU217" s="47"/>
      <c r="AV217" s="26">
        <f t="shared" si="103"/>
        <v>1.6624232439718438</v>
      </c>
      <c r="AW217" s="26"/>
      <c r="AX217" s="26"/>
      <c r="AY217" s="26"/>
      <c r="AZ217" s="26"/>
      <c r="BA217" s="42">
        <f>SUM(BA214:BE216)</f>
        <v>6677</v>
      </c>
      <c r="BB217" s="43"/>
      <c r="BC217" s="43"/>
      <c r="BD217" s="43"/>
      <c r="BE217" s="43"/>
      <c r="BF217" s="43"/>
      <c r="BG217" s="43"/>
      <c r="BH217" s="43"/>
      <c r="BI217" s="43"/>
      <c r="BJ217" s="44"/>
    </row>
    <row r="218" spans="1:69" ht="54" x14ac:dyDescent="0.25">
      <c r="BL218" s="48"/>
      <c r="BM218" s="49" t="s">
        <v>45</v>
      </c>
      <c r="BN218" s="49" t="s">
        <v>46</v>
      </c>
      <c r="BO218" s="49" t="s">
        <v>47</v>
      </c>
      <c r="BP218" s="49" t="s">
        <v>48</v>
      </c>
      <c r="BQ218" s="49"/>
    </row>
    <row r="219" spans="1:69" x14ac:dyDescent="0.25">
      <c r="BL219" s="48">
        <v>2016</v>
      </c>
      <c r="BM219" s="51">
        <v>4968</v>
      </c>
      <c r="BN219" s="51">
        <v>1672</v>
      </c>
      <c r="BO219" s="51">
        <v>61</v>
      </c>
      <c r="BP219" s="51">
        <v>171</v>
      </c>
      <c r="BQ219" s="49"/>
    </row>
    <row r="220" spans="1:69" ht="14.25" x14ac:dyDescent="0.25">
      <c r="BL220" s="48">
        <v>2017</v>
      </c>
      <c r="BM220" s="50">
        <v>5030</v>
      </c>
      <c r="BN220" s="51">
        <v>1599</v>
      </c>
      <c r="BO220" s="51">
        <v>41</v>
      </c>
      <c r="BP220" s="51">
        <v>156</v>
      </c>
      <c r="BQ220" s="83"/>
    </row>
    <row r="221" spans="1:69" ht="14.25" x14ac:dyDescent="0.25">
      <c r="BL221" s="48">
        <v>2018</v>
      </c>
      <c r="BM221" s="50">
        <v>4979</v>
      </c>
      <c r="BN221" s="51">
        <v>1546</v>
      </c>
      <c r="BO221" s="51">
        <v>41</v>
      </c>
      <c r="BP221" s="51">
        <v>111</v>
      </c>
      <c r="BQ221" s="83"/>
    </row>
    <row r="222" spans="1:69" ht="15" x14ac:dyDescent="0.25">
      <c r="BL222" s="52"/>
      <c r="BM222" s="90"/>
      <c r="BN222" s="90"/>
      <c r="BO222" s="90"/>
      <c r="BP222" s="90"/>
      <c r="BQ222" s="90"/>
    </row>
    <row r="223" spans="1:69" ht="67.5" x14ac:dyDescent="0.25">
      <c r="BL223" s="48"/>
      <c r="BM223" s="49" t="s">
        <v>45</v>
      </c>
      <c r="BN223" s="49" t="s">
        <v>49</v>
      </c>
      <c r="BO223" s="49" t="s">
        <v>50</v>
      </c>
      <c r="BP223" s="49" t="s">
        <v>48</v>
      </c>
      <c r="BQ223" s="49"/>
    </row>
    <row r="224" spans="1:69" x14ac:dyDescent="0.25">
      <c r="BL224" s="48">
        <v>2016</v>
      </c>
      <c r="BM224" s="86">
        <v>0.72299999999999998</v>
      </c>
      <c r="BN224" s="86">
        <v>0.24299999999999999</v>
      </c>
      <c r="BO224" s="86">
        <v>8.9999999999999993E-3</v>
      </c>
      <c r="BP224" s="86">
        <v>2.5000000000000001E-2</v>
      </c>
      <c r="BQ224" s="49"/>
    </row>
    <row r="225" spans="1:69" ht="14.25" x14ac:dyDescent="0.25">
      <c r="BL225" s="48">
        <v>2017</v>
      </c>
      <c r="BM225" s="86">
        <v>0.73699999999999999</v>
      </c>
      <c r="BN225" s="86">
        <v>0.23400000000000001</v>
      </c>
      <c r="BO225" s="86">
        <v>6.0000000000000001E-3</v>
      </c>
      <c r="BP225" s="86">
        <v>2.3E-2</v>
      </c>
      <c r="BQ225" s="83"/>
    </row>
    <row r="226" spans="1:69" ht="14.25" x14ac:dyDescent="0.25">
      <c r="BL226" s="48">
        <v>2018</v>
      </c>
      <c r="BM226" s="86">
        <v>0.746</v>
      </c>
      <c r="BN226" s="86">
        <v>0.23200000000000001</v>
      </c>
      <c r="BO226" s="86">
        <v>6.0000000000000001E-3</v>
      </c>
      <c r="BP226" s="86">
        <v>1.7000000000000001E-2</v>
      </c>
      <c r="BQ226" s="83"/>
    </row>
    <row r="232" spans="1:69" x14ac:dyDescent="0.2">
      <c r="AF232" s="61" t="s">
        <v>51</v>
      </c>
    </row>
    <row r="233" spans="1:69" x14ac:dyDescent="0.25">
      <c r="BC233" s="5" t="s">
        <v>52</v>
      </c>
    </row>
    <row r="234" spans="1:69" x14ac:dyDescent="0.25">
      <c r="A234" s="7" t="s">
        <v>3</v>
      </c>
      <c r="B234" s="8"/>
      <c r="C234" s="8"/>
      <c r="D234" s="8"/>
      <c r="E234" s="8"/>
      <c r="F234" s="9"/>
      <c r="G234" s="7" t="s">
        <v>4</v>
      </c>
      <c r="H234" s="8"/>
      <c r="I234" s="8"/>
      <c r="J234" s="8"/>
      <c r="K234" s="8"/>
      <c r="L234" s="9"/>
      <c r="M234" s="10" t="s">
        <v>53</v>
      </c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2"/>
      <c r="AC234" s="16" t="s">
        <v>54</v>
      </c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0" t="s">
        <v>55</v>
      </c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2"/>
    </row>
    <row r="235" spans="1:69" x14ac:dyDescent="0.25">
      <c r="A235" s="20">
        <v>2016</v>
      </c>
      <c r="B235" s="21"/>
      <c r="C235" s="21"/>
      <c r="D235" s="21"/>
      <c r="E235" s="21"/>
      <c r="F235" s="22"/>
      <c r="G235" s="23" t="s">
        <v>12</v>
      </c>
      <c r="H235" s="24"/>
      <c r="I235" s="24"/>
      <c r="J235" s="24"/>
      <c r="K235" s="24"/>
      <c r="L235" s="25"/>
      <c r="M235" s="10">
        <v>4056</v>
      </c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2"/>
      <c r="AC235" s="17">
        <v>2552</v>
      </c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9"/>
      <c r="AS235" s="27">
        <f>AC235/M235*100</f>
        <v>62.91913214990138</v>
      </c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  <c r="BI235" s="28"/>
      <c r="BJ235" s="29"/>
    </row>
    <row r="236" spans="1:69" x14ac:dyDescent="0.25">
      <c r="A236" s="30"/>
      <c r="B236" s="31"/>
      <c r="C236" s="31"/>
      <c r="D236" s="31"/>
      <c r="E236" s="31"/>
      <c r="F236" s="32"/>
      <c r="G236" s="23" t="s">
        <v>13</v>
      </c>
      <c r="H236" s="24"/>
      <c r="I236" s="24"/>
      <c r="J236" s="24"/>
      <c r="K236" s="24"/>
      <c r="L236" s="25"/>
      <c r="M236" s="91">
        <v>2047</v>
      </c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  <c r="AA236" s="92"/>
      <c r="AB236" s="93"/>
      <c r="AC236" s="94">
        <v>1660</v>
      </c>
      <c r="AD236" s="95"/>
      <c r="AE236" s="95"/>
      <c r="AF236" s="95"/>
      <c r="AG236" s="95"/>
      <c r="AH236" s="95"/>
      <c r="AI236" s="95"/>
      <c r="AJ236" s="95"/>
      <c r="AK236" s="95"/>
      <c r="AL236" s="95"/>
      <c r="AM236" s="95"/>
      <c r="AN236" s="95"/>
      <c r="AO236" s="95"/>
      <c r="AP236" s="95"/>
      <c r="AQ236" s="95"/>
      <c r="AR236" s="96"/>
      <c r="AS236" s="27">
        <f t="shared" ref="AS236:AS238" si="115">AC236/M236*100</f>
        <v>81.094284318514894</v>
      </c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9"/>
    </row>
    <row r="237" spans="1:69" x14ac:dyDescent="0.25">
      <c r="A237" s="33"/>
      <c r="B237" s="34"/>
      <c r="C237" s="34"/>
      <c r="D237" s="34"/>
      <c r="E237" s="34"/>
      <c r="F237" s="35"/>
      <c r="G237" s="23" t="s">
        <v>14</v>
      </c>
      <c r="H237" s="24"/>
      <c r="I237" s="24"/>
      <c r="J237" s="24"/>
      <c r="K237" s="24"/>
      <c r="L237" s="25"/>
      <c r="M237" s="91">
        <v>817</v>
      </c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  <c r="AB237" s="93"/>
      <c r="AC237" s="94">
        <v>621</v>
      </c>
      <c r="AD237" s="95"/>
      <c r="AE237" s="95"/>
      <c r="AF237" s="95"/>
      <c r="AG237" s="95"/>
      <c r="AH237" s="95"/>
      <c r="AI237" s="95"/>
      <c r="AJ237" s="95"/>
      <c r="AK237" s="95"/>
      <c r="AL237" s="95"/>
      <c r="AM237" s="95"/>
      <c r="AN237" s="95"/>
      <c r="AO237" s="95"/>
      <c r="AP237" s="95"/>
      <c r="AQ237" s="95"/>
      <c r="AR237" s="96"/>
      <c r="AS237" s="27">
        <f t="shared" si="115"/>
        <v>76.009791921664629</v>
      </c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9"/>
    </row>
    <row r="238" spans="1:69" ht="14.25" x14ac:dyDescent="0.25">
      <c r="A238" s="36" t="s">
        <v>15</v>
      </c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8"/>
      <c r="M238" s="42">
        <f t="shared" ref="M238" si="116">SUM(M235:AB237)</f>
        <v>6920</v>
      </c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4"/>
      <c r="AC238" s="42">
        <f t="shared" ref="AC238" si="117">SUM(AC235:AR237)</f>
        <v>4833</v>
      </c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4"/>
      <c r="AS238" s="97">
        <f t="shared" si="115"/>
        <v>69.841040462427756</v>
      </c>
      <c r="AT238" s="98"/>
      <c r="AU238" s="98"/>
      <c r="AV238" s="98"/>
      <c r="AW238" s="98"/>
      <c r="AX238" s="98"/>
      <c r="AY238" s="98"/>
      <c r="AZ238" s="98"/>
      <c r="BA238" s="98"/>
      <c r="BB238" s="98"/>
      <c r="BC238" s="98"/>
      <c r="BD238" s="98"/>
      <c r="BE238" s="98"/>
      <c r="BF238" s="98"/>
      <c r="BG238" s="98"/>
      <c r="BH238" s="98"/>
      <c r="BI238" s="98"/>
      <c r="BJ238" s="99"/>
    </row>
    <row r="239" spans="1:69" x14ac:dyDescent="0.25">
      <c r="A239" s="20">
        <v>2017</v>
      </c>
      <c r="B239" s="21"/>
      <c r="C239" s="21"/>
      <c r="D239" s="21"/>
      <c r="E239" s="21"/>
      <c r="F239" s="22"/>
      <c r="G239" s="23" t="s">
        <v>12</v>
      </c>
      <c r="H239" s="24"/>
      <c r="I239" s="24"/>
      <c r="J239" s="24"/>
      <c r="K239" s="24"/>
      <c r="L239" s="25"/>
      <c r="M239" s="10">
        <v>4036</v>
      </c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2"/>
      <c r="AC239" s="17">
        <v>2722</v>
      </c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9"/>
      <c r="AS239" s="27">
        <f>AC239/M239*100</f>
        <v>67.443012884043611</v>
      </c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9"/>
    </row>
    <row r="240" spans="1:69" x14ac:dyDescent="0.25">
      <c r="A240" s="30"/>
      <c r="B240" s="31"/>
      <c r="C240" s="31"/>
      <c r="D240" s="31"/>
      <c r="E240" s="31"/>
      <c r="F240" s="32"/>
      <c r="G240" s="23" t="s">
        <v>13</v>
      </c>
      <c r="H240" s="24"/>
      <c r="I240" s="24"/>
      <c r="J240" s="24"/>
      <c r="K240" s="24"/>
      <c r="L240" s="25"/>
      <c r="M240" s="10">
        <v>1974</v>
      </c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2"/>
      <c r="AC240" s="17">
        <v>1647</v>
      </c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9"/>
      <c r="AS240" s="27">
        <f t="shared" ref="AS240:AS246" si="118">AC240/M240*100</f>
        <v>83.434650455927056</v>
      </c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9"/>
    </row>
    <row r="241" spans="1:67" x14ac:dyDescent="0.25">
      <c r="A241" s="33"/>
      <c r="B241" s="34"/>
      <c r="C241" s="34"/>
      <c r="D241" s="34"/>
      <c r="E241" s="34"/>
      <c r="F241" s="35"/>
      <c r="G241" s="23" t="s">
        <v>14</v>
      </c>
      <c r="H241" s="24"/>
      <c r="I241" s="24"/>
      <c r="J241" s="24"/>
      <c r="K241" s="24"/>
      <c r="L241" s="25"/>
      <c r="M241" s="10">
        <v>865</v>
      </c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2"/>
      <c r="AC241" s="17">
        <v>575</v>
      </c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9"/>
      <c r="AS241" s="27">
        <f t="shared" si="118"/>
        <v>66.473988439306353</v>
      </c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9"/>
    </row>
    <row r="242" spans="1:67" ht="14.25" x14ac:dyDescent="0.25">
      <c r="A242" s="36" t="s">
        <v>15</v>
      </c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8"/>
      <c r="M242" s="42">
        <f t="shared" ref="M242" si="119">SUM(M239:AB241)</f>
        <v>6875</v>
      </c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4"/>
      <c r="AC242" s="42">
        <f t="shared" ref="AC242" si="120">SUM(AC239:AR241)</f>
        <v>4944</v>
      </c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4"/>
      <c r="AS242" s="97">
        <f t="shared" si="118"/>
        <v>71.912727272727267</v>
      </c>
      <c r="AT242" s="98"/>
      <c r="AU242" s="98"/>
      <c r="AV242" s="98"/>
      <c r="AW242" s="98"/>
      <c r="AX242" s="98"/>
      <c r="AY242" s="98"/>
      <c r="AZ242" s="98"/>
      <c r="BA242" s="98"/>
      <c r="BB242" s="98"/>
      <c r="BC242" s="98"/>
      <c r="BD242" s="98"/>
      <c r="BE242" s="98"/>
      <c r="BF242" s="98"/>
      <c r="BG242" s="98"/>
      <c r="BH242" s="98"/>
      <c r="BI242" s="98"/>
      <c r="BJ242" s="99"/>
    </row>
    <row r="243" spans="1:67" x14ac:dyDescent="0.25">
      <c r="A243" s="20">
        <v>2018</v>
      </c>
      <c r="B243" s="21"/>
      <c r="C243" s="21"/>
      <c r="D243" s="21"/>
      <c r="E243" s="21"/>
      <c r="F243" s="22"/>
      <c r="G243" s="23" t="s">
        <v>12</v>
      </c>
      <c r="H243" s="24"/>
      <c r="I243" s="24"/>
      <c r="J243" s="24"/>
      <c r="K243" s="24"/>
      <c r="L243" s="25"/>
      <c r="M243" s="16">
        <v>4059</v>
      </c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7">
        <v>2661</v>
      </c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9"/>
      <c r="AS243" s="27">
        <f t="shared" si="118"/>
        <v>65.558019216555806</v>
      </c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9"/>
    </row>
    <row r="244" spans="1:67" x14ac:dyDescent="0.25">
      <c r="A244" s="30"/>
      <c r="B244" s="31"/>
      <c r="C244" s="31"/>
      <c r="D244" s="31"/>
      <c r="E244" s="31"/>
      <c r="F244" s="32"/>
      <c r="G244" s="23" t="s">
        <v>13</v>
      </c>
      <c r="H244" s="24"/>
      <c r="I244" s="24"/>
      <c r="J244" s="24"/>
      <c r="K244" s="24"/>
      <c r="L244" s="25"/>
      <c r="M244" s="10">
        <v>2050</v>
      </c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2"/>
      <c r="AC244" s="17">
        <v>1741</v>
      </c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9"/>
      <c r="AS244" s="27">
        <f t="shared" si="118"/>
        <v>84.926829268292678</v>
      </c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9"/>
    </row>
    <row r="245" spans="1:67" x14ac:dyDescent="0.25">
      <c r="A245" s="33"/>
      <c r="B245" s="34"/>
      <c r="C245" s="34"/>
      <c r="D245" s="34"/>
      <c r="E245" s="34"/>
      <c r="F245" s="35"/>
      <c r="G245" s="23" t="s">
        <v>14</v>
      </c>
      <c r="H245" s="24"/>
      <c r="I245" s="24"/>
      <c r="J245" s="24"/>
      <c r="K245" s="24"/>
      <c r="L245" s="25"/>
      <c r="M245" s="10">
        <v>594</v>
      </c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2"/>
      <c r="AC245" s="17">
        <v>431</v>
      </c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9"/>
      <c r="AS245" s="27">
        <f t="shared" si="118"/>
        <v>72.558922558922561</v>
      </c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9"/>
    </row>
    <row r="246" spans="1:67" ht="14.25" x14ac:dyDescent="0.25">
      <c r="A246" s="36" t="s">
        <v>15</v>
      </c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8"/>
      <c r="M246" s="42">
        <f t="shared" ref="M246" si="121">SUM(M243:AB245)</f>
        <v>6703</v>
      </c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4"/>
      <c r="AC246" s="42">
        <f t="shared" ref="AC246" si="122">SUM(AC243:AR245)</f>
        <v>4833</v>
      </c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4"/>
      <c r="AS246" s="97">
        <f t="shared" si="118"/>
        <v>72.102043860957778</v>
      </c>
      <c r="AT246" s="98"/>
      <c r="AU246" s="98"/>
      <c r="AV246" s="98"/>
      <c r="AW246" s="98"/>
      <c r="AX246" s="98"/>
      <c r="AY246" s="98"/>
      <c r="AZ246" s="98"/>
      <c r="BA246" s="98"/>
      <c r="BB246" s="98"/>
      <c r="BC246" s="98"/>
      <c r="BD246" s="98"/>
      <c r="BE246" s="98"/>
      <c r="BF246" s="98"/>
      <c r="BG246" s="98"/>
      <c r="BH246" s="98"/>
      <c r="BI246" s="98"/>
      <c r="BJ246" s="99"/>
    </row>
    <row r="247" spans="1:67" ht="81" x14ac:dyDescent="0.25">
      <c r="BL247" s="48"/>
      <c r="BM247" s="49" t="s">
        <v>53</v>
      </c>
      <c r="BN247" s="49" t="s">
        <v>54</v>
      </c>
      <c r="BO247" s="49" t="s">
        <v>55</v>
      </c>
    </row>
    <row r="248" spans="1:67" x14ac:dyDescent="0.25">
      <c r="BL248" s="50">
        <v>2016</v>
      </c>
      <c r="BM248" s="49">
        <v>6920</v>
      </c>
      <c r="BN248" s="49">
        <v>4833</v>
      </c>
      <c r="BO248" s="49">
        <v>69.8</v>
      </c>
    </row>
    <row r="249" spans="1:67" x14ac:dyDescent="0.25">
      <c r="AF249" s="3"/>
      <c r="BC249" s="3"/>
      <c r="BL249" s="50">
        <v>2017</v>
      </c>
      <c r="BM249" s="49">
        <v>6875</v>
      </c>
      <c r="BN249" s="49">
        <v>4944</v>
      </c>
      <c r="BO249" s="49">
        <v>71.900000000000006</v>
      </c>
    </row>
    <row r="250" spans="1:67" x14ac:dyDescent="0.25">
      <c r="AF250" s="3"/>
      <c r="BC250" s="3"/>
      <c r="BL250" s="50">
        <v>2018</v>
      </c>
      <c r="BM250" s="49">
        <v>6703</v>
      </c>
      <c r="BN250" s="49">
        <v>4833</v>
      </c>
      <c r="BO250" s="49">
        <v>72.099999999999994</v>
      </c>
    </row>
    <row r="265" spans="1:62" x14ac:dyDescent="0.25">
      <c r="AF265" s="6" t="s">
        <v>56</v>
      </c>
    </row>
    <row r="266" spans="1:62" x14ac:dyDescent="0.25">
      <c r="BC266" s="5" t="s">
        <v>57</v>
      </c>
    </row>
    <row r="267" spans="1:62" x14ac:dyDescent="0.25">
      <c r="A267" s="20" t="s">
        <v>3</v>
      </c>
      <c r="B267" s="21"/>
      <c r="C267" s="21"/>
      <c r="D267" s="21"/>
      <c r="E267" s="21"/>
      <c r="F267" s="22"/>
      <c r="G267" s="20" t="s">
        <v>4</v>
      </c>
      <c r="H267" s="21"/>
      <c r="I267" s="21"/>
      <c r="J267" s="21"/>
      <c r="K267" s="21"/>
      <c r="L267" s="22"/>
      <c r="M267" s="10" t="s">
        <v>58</v>
      </c>
      <c r="N267" s="11"/>
      <c r="O267" s="11"/>
      <c r="P267" s="11"/>
      <c r="Q267" s="11"/>
      <c r="R267" s="11"/>
      <c r="S267" s="11"/>
      <c r="T267" s="11"/>
      <c r="U267" s="11"/>
      <c r="V267" s="12"/>
      <c r="W267" s="10" t="s">
        <v>59</v>
      </c>
      <c r="X267" s="11"/>
      <c r="Y267" s="11"/>
      <c r="Z267" s="11"/>
      <c r="AA267" s="11"/>
      <c r="AB267" s="11"/>
      <c r="AC267" s="11"/>
      <c r="AD267" s="11"/>
      <c r="AE267" s="11"/>
      <c r="AF267" s="12"/>
      <c r="AG267" s="10" t="s">
        <v>60</v>
      </c>
      <c r="AH267" s="11"/>
      <c r="AI267" s="11"/>
      <c r="AJ267" s="11"/>
      <c r="AK267" s="11"/>
      <c r="AL267" s="11"/>
      <c r="AM267" s="11"/>
      <c r="AN267" s="11"/>
      <c r="AO267" s="11"/>
      <c r="AP267" s="12"/>
      <c r="AQ267" s="10" t="s">
        <v>61</v>
      </c>
      <c r="AR267" s="11"/>
      <c r="AS267" s="11"/>
      <c r="AT267" s="11"/>
      <c r="AU267" s="11"/>
      <c r="AV267" s="11"/>
      <c r="AW267" s="11"/>
      <c r="AX267" s="11"/>
      <c r="AY267" s="11"/>
      <c r="AZ267" s="12"/>
      <c r="BA267" s="13" t="s">
        <v>9</v>
      </c>
      <c r="BB267" s="14"/>
      <c r="BC267" s="14"/>
      <c r="BD267" s="14"/>
      <c r="BE267" s="14"/>
      <c r="BF267" s="14"/>
      <c r="BG267" s="14"/>
      <c r="BH267" s="14"/>
      <c r="BI267" s="14"/>
      <c r="BJ267" s="15"/>
    </row>
    <row r="268" spans="1:62" x14ac:dyDescent="0.25">
      <c r="A268" s="33"/>
      <c r="B268" s="34"/>
      <c r="C268" s="34"/>
      <c r="D268" s="34"/>
      <c r="E268" s="34"/>
      <c r="F268" s="35"/>
      <c r="G268" s="33"/>
      <c r="H268" s="34"/>
      <c r="I268" s="34"/>
      <c r="J268" s="34"/>
      <c r="K268" s="34"/>
      <c r="L268" s="35"/>
      <c r="M268" s="16" t="s">
        <v>10</v>
      </c>
      <c r="N268" s="16"/>
      <c r="O268" s="16"/>
      <c r="P268" s="16"/>
      <c r="Q268" s="16"/>
      <c r="R268" s="16" t="s">
        <v>11</v>
      </c>
      <c r="S268" s="16"/>
      <c r="T268" s="16"/>
      <c r="U268" s="16"/>
      <c r="V268" s="16"/>
      <c r="W268" s="16" t="s">
        <v>10</v>
      </c>
      <c r="X268" s="16"/>
      <c r="Y268" s="16"/>
      <c r="Z268" s="16"/>
      <c r="AA268" s="16"/>
      <c r="AB268" s="16" t="s">
        <v>11</v>
      </c>
      <c r="AC268" s="16"/>
      <c r="AD268" s="16"/>
      <c r="AE268" s="16"/>
      <c r="AF268" s="16"/>
      <c r="AG268" s="16" t="s">
        <v>10</v>
      </c>
      <c r="AH268" s="16"/>
      <c r="AI268" s="16"/>
      <c r="AJ268" s="16"/>
      <c r="AK268" s="16"/>
      <c r="AL268" s="16" t="s">
        <v>11</v>
      </c>
      <c r="AM268" s="16"/>
      <c r="AN268" s="16"/>
      <c r="AO268" s="16"/>
      <c r="AP268" s="16"/>
      <c r="AQ268" s="16" t="s">
        <v>10</v>
      </c>
      <c r="AR268" s="16"/>
      <c r="AS268" s="16"/>
      <c r="AT268" s="16"/>
      <c r="AU268" s="16"/>
      <c r="AV268" s="16" t="s">
        <v>11</v>
      </c>
      <c r="AW268" s="16"/>
      <c r="AX268" s="16"/>
      <c r="AY268" s="16"/>
      <c r="AZ268" s="16"/>
      <c r="BA268" s="17"/>
      <c r="BB268" s="18"/>
      <c r="BC268" s="18"/>
      <c r="BD268" s="18"/>
      <c r="BE268" s="18"/>
      <c r="BF268" s="18"/>
      <c r="BG268" s="18"/>
      <c r="BH268" s="18"/>
      <c r="BI268" s="18"/>
      <c r="BJ268" s="19"/>
    </row>
    <row r="269" spans="1:62" x14ac:dyDescent="0.25">
      <c r="A269" s="20">
        <v>2017</v>
      </c>
      <c r="B269" s="21"/>
      <c r="C269" s="21"/>
      <c r="D269" s="21"/>
      <c r="E269" s="21"/>
      <c r="F269" s="22"/>
      <c r="G269" s="23" t="s">
        <v>12</v>
      </c>
      <c r="H269" s="24"/>
      <c r="I269" s="24"/>
      <c r="J269" s="24"/>
      <c r="K269" s="24"/>
      <c r="L269" s="25"/>
      <c r="M269" s="23">
        <v>782</v>
      </c>
      <c r="N269" s="24"/>
      <c r="O269" s="24"/>
      <c r="P269" s="24"/>
      <c r="Q269" s="24"/>
      <c r="R269" s="26">
        <f>M269/BA269*100</f>
        <v>19.280078895463511</v>
      </c>
      <c r="S269" s="26"/>
      <c r="T269" s="26"/>
      <c r="U269" s="26"/>
      <c r="V269" s="26"/>
      <c r="W269" s="16">
        <v>819</v>
      </c>
      <c r="X269" s="16"/>
      <c r="Y269" s="16"/>
      <c r="Z269" s="16"/>
      <c r="AA269" s="16"/>
      <c r="AB269" s="26">
        <f>W269/BA269*100</f>
        <v>20.192307692307693</v>
      </c>
      <c r="AC269" s="26"/>
      <c r="AD269" s="26"/>
      <c r="AE269" s="26"/>
      <c r="AF269" s="26"/>
      <c r="AG269" s="16">
        <v>145</v>
      </c>
      <c r="AH269" s="16"/>
      <c r="AI269" s="16"/>
      <c r="AJ269" s="16"/>
      <c r="AK269" s="16"/>
      <c r="AL269" s="27">
        <f>AG269/BA269*100</f>
        <v>3.5749506903353061</v>
      </c>
      <c r="AM269" s="28"/>
      <c r="AN269" s="28"/>
      <c r="AO269" s="28"/>
      <c r="AP269" s="29"/>
      <c r="AQ269" s="16">
        <v>2310</v>
      </c>
      <c r="AR269" s="16"/>
      <c r="AS269" s="16"/>
      <c r="AT269" s="16"/>
      <c r="AU269" s="16"/>
      <c r="AV269" s="26">
        <f>AQ269/BA269*100</f>
        <v>56.952662721893489</v>
      </c>
      <c r="AW269" s="26"/>
      <c r="AX269" s="26"/>
      <c r="AY269" s="26"/>
      <c r="AZ269" s="26"/>
      <c r="BA269" s="10">
        <f>M269+W269+AG269+AQ269</f>
        <v>4056</v>
      </c>
      <c r="BB269" s="11"/>
      <c r="BC269" s="11"/>
      <c r="BD269" s="11"/>
      <c r="BE269" s="11"/>
      <c r="BF269" s="11"/>
      <c r="BG269" s="11"/>
      <c r="BH269" s="11"/>
      <c r="BI269" s="11"/>
      <c r="BJ269" s="12"/>
    </row>
    <row r="270" spans="1:62" x14ac:dyDescent="0.25">
      <c r="A270" s="30"/>
      <c r="B270" s="31"/>
      <c r="C270" s="31"/>
      <c r="D270" s="31"/>
      <c r="E270" s="31"/>
      <c r="F270" s="32"/>
      <c r="G270" s="23" t="s">
        <v>13</v>
      </c>
      <c r="H270" s="24"/>
      <c r="I270" s="24"/>
      <c r="J270" s="24"/>
      <c r="K270" s="24"/>
      <c r="L270" s="25"/>
      <c r="M270" s="101">
        <v>549</v>
      </c>
      <c r="N270" s="102"/>
      <c r="O270" s="102"/>
      <c r="P270" s="102"/>
      <c r="Q270" s="102"/>
      <c r="R270" s="103">
        <f t="shared" ref="R270:R272" si="123">M270/BA270*100</f>
        <v>26.819736199316075</v>
      </c>
      <c r="S270" s="103"/>
      <c r="T270" s="103"/>
      <c r="U270" s="103"/>
      <c r="V270" s="103"/>
      <c r="W270" s="104">
        <v>704</v>
      </c>
      <c r="X270" s="104"/>
      <c r="Y270" s="104"/>
      <c r="Z270" s="104"/>
      <c r="AA270" s="104"/>
      <c r="AB270" s="103">
        <f t="shared" ref="AB270:AB272" si="124">W270/BA270*100</f>
        <v>34.391792867611137</v>
      </c>
      <c r="AC270" s="103"/>
      <c r="AD270" s="103"/>
      <c r="AE270" s="103"/>
      <c r="AF270" s="103"/>
      <c r="AG270" s="104">
        <v>10</v>
      </c>
      <c r="AH270" s="104"/>
      <c r="AI270" s="104"/>
      <c r="AJ270" s="104"/>
      <c r="AK270" s="104"/>
      <c r="AL270" s="105">
        <f t="shared" ref="AL270:AL272" si="125">AG270/BA270*100</f>
        <v>0.48851978505129456</v>
      </c>
      <c r="AM270" s="106"/>
      <c r="AN270" s="106"/>
      <c r="AO270" s="106"/>
      <c r="AP270" s="107"/>
      <c r="AQ270" s="104">
        <v>784</v>
      </c>
      <c r="AR270" s="104"/>
      <c r="AS270" s="104"/>
      <c r="AT270" s="104"/>
      <c r="AU270" s="104"/>
      <c r="AV270" s="103">
        <f t="shared" ref="AV270:AV272" si="126">AQ270/BA270*100</f>
        <v>38.299951148021492</v>
      </c>
      <c r="AW270" s="103"/>
      <c r="AX270" s="103"/>
      <c r="AY270" s="103"/>
      <c r="AZ270" s="103"/>
      <c r="BA270" s="10">
        <f t="shared" ref="BA270:BA271" si="127">M270+W270+AG270+AQ270</f>
        <v>2047</v>
      </c>
      <c r="BB270" s="11"/>
      <c r="BC270" s="11"/>
      <c r="BD270" s="11"/>
      <c r="BE270" s="11"/>
      <c r="BF270" s="11"/>
      <c r="BG270" s="11"/>
      <c r="BH270" s="11"/>
      <c r="BI270" s="11"/>
      <c r="BJ270" s="12"/>
    </row>
    <row r="271" spans="1:62" x14ac:dyDescent="0.25">
      <c r="A271" s="33"/>
      <c r="B271" s="34"/>
      <c r="C271" s="34"/>
      <c r="D271" s="34"/>
      <c r="E271" s="34"/>
      <c r="F271" s="35"/>
      <c r="G271" s="23" t="s">
        <v>14</v>
      </c>
      <c r="H271" s="24"/>
      <c r="I271" s="24"/>
      <c r="J271" s="24"/>
      <c r="K271" s="24"/>
      <c r="L271" s="25"/>
      <c r="M271" s="101">
        <v>222</v>
      </c>
      <c r="N271" s="102"/>
      <c r="O271" s="102"/>
      <c r="P271" s="102"/>
      <c r="Q271" s="102"/>
      <c r="R271" s="103">
        <f t="shared" si="123"/>
        <v>27.172582619339046</v>
      </c>
      <c r="S271" s="103"/>
      <c r="T271" s="103"/>
      <c r="U271" s="103"/>
      <c r="V271" s="103"/>
      <c r="W271" s="104">
        <v>176</v>
      </c>
      <c r="X271" s="104"/>
      <c r="Y271" s="104"/>
      <c r="Z271" s="104"/>
      <c r="AA271" s="104"/>
      <c r="AB271" s="103">
        <f t="shared" si="124"/>
        <v>21.542227662178703</v>
      </c>
      <c r="AC271" s="103"/>
      <c r="AD271" s="103"/>
      <c r="AE271" s="103"/>
      <c r="AF271" s="103"/>
      <c r="AG271" s="104">
        <v>1</v>
      </c>
      <c r="AH271" s="104"/>
      <c r="AI271" s="104"/>
      <c r="AJ271" s="104"/>
      <c r="AK271" s="104"/>
      <c r="AL271" s="105">
        <f t="shared" si="125"/>
        <v>0.12239902080783352</v>
      </c>
      <c r="AM271" s="106"/>
      <c r="AN271" s="106"/>
      <c r="AO271" s="106"/>
      <c r="AP271" s="107"/>
      <c r="AQ271" s="104">
        <v>418</v>
      </c>
      <c r="AR271" s="104"/>
      <c r="AS271" s="104"/>
      <c r="AT271" s="104"/>
      <c r="AU271" s="104"/>
      <c r="AV271" s="103">
        <f t="shared" si="126"/>
        <v>51.162790697674424</v>
      </c>
      <c r="AW271" s="103"/>
      <c r="AX271" s="103"/>
      <c r="AY271" s="103"/>
      <c r="AZ271" s="103"/>
      <c r="BA271" s="10">
        <f t="shared" si="127"/>
        <v>817</v>
      </c>
      <c r="BB271" s="11"/>
      <c r="BC271" s="11"/>
      <c r="BD271" s="11"/>
      <c r="BE271" s="11"/>
      <c r="BF271" s="11"/>
      <c r="BG271" s="11"/>
      <c r="BH271" s="11"/>
      <c r="BI271" s="11"/>
      <c r="BJ271" s="12"/>
    </row>
    <row r="272" spans="1:62" ht="14.25" x14ac:dyDescent="0.25">
      <c r="A272" s="36" t="s">
        <v>15</v>
      </c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8"/>
      <c r="M272" s="39">
        <f t="shared" ref="M272" si="128">SUM(M269:Q271)</f>
        <v>1553</v>
      </c>
      <c r="N272" s="40"/>
      <c r="O272" s="40"/>
      <c r="P272" s="40"/>
      <c r="Q272" s="40"/>
      <c r="R272" s="26">
        <f t="shared" si="123"/>
        <v>22.442196531791907</v>
      </c>
      <c r="S272" s="26"/>
      <c r="T272" s="26"/>
      <c r="U272" s="26"/>
      <c r="V272" s="26"/>
      <c r="W272" s="41">
        <f t="shared" ref="W272" si="129">SUM(W269:AA271)</f>
        <v>1699</v>
      </c>
      <c r="X272" s="41"/>
      <c r="Y272" s="41"/>
      <c r="Z272" s="41"/>
      <c r="AA272" s="41"/>
      <c r="AB272" s="26">
        <f t="shared" si="124"/>
        <v>24.552023121387283</v>
      </c>
      <c r="AC272" s="26"/>
      <c r="AD272" s="26"/>
      <c r="AE272" s="26"/>
      <c r="AF272" s="26"/>
      <c r="AG272" s="41">
        <f t="shared" ref="AG272" si="130">SUM(AG269:AK271)</f>
        <v>156</v>
      </c>
      <c r="AH272" s="41"/>
      <c r="AI272" s="41"/>
      <c r="AJ272" s="41"/>
      <c r="AK272" s="41"/>
      <c r="AL272" s="27">
        <f t="shared" si="125"/>
        <v>2.254335260115607</v>
      </c>
      <c r="AM272" s="28"/>
      <c r="AN272" s="28"/>
      <c r="AO272" s="28"/>
      <c r="AP272" s="29"/>
      <c r="AQ272" s="41">
        <f t="shared" ref="AQ272" si="131">SUM(AQ269:AU271)</f>
        <v>3512</v>
      </c>
      <c r="AR272" s="41"/>
      <c r="AS272" s="41"/>
      <c r="AT272" s="41"/>
      <c r="AU272" s="41"/>
      <c r="AV272" s="26">
        <f t="shared" si="126"/>
        <v>50.751445086705203</v>
      </c>
      <c r="AW272" s="26"/>
      <c r="AX272" s="26"/>
      <c r="AY272" s="26"/>
      <c r="AZ272" s="26"/>
      <c r="BA272" s="42">
        <f t="shared" ref="BA272" si="132">SUM(BA269:BE271)</f>
        <v>6920</v>
      </c>
      <c r="BB272" s="43"/>
      <c r="BC272" s="43"/>
      <c r="BD272" s="43"/>
      <c r="BE272" s="43"/>
      <c r="BF272" s="43"/>
      <c r="BG272" s="43"/>
      <c r="BH272" s="43"/>
      <c r="BI272" s="43"/>
      <c r="BJ272" s="44"/>
    </row>
    <row r="273" spans="1:69" x14ac:dyDescent="0.25">
      <c r="A273" s="20">
        <v>2017</v>
      </c>
      <c r="B273" s="21"/>
      <c r="C273" s="21"/>
      <c r="D273" s="21"/>
      <c r="E273" s="21"/>
      <c r="F273" s="22"/>
      <c r="G273" s="23" t="s">
        <v>12</v>
      </c>
      <c r="H273" s="24"/>
      <c r="I273" s="24"/>
      <c r="J273" s="24"/>
      <c r="K273" s="24"/>
      <c r="L273" s="25"/>
      <c r="M273" s="23">
        <v>816</v>
      </c>
      <c r="N273" s="24"/>
      <c r="O273" s="24"/>
      <c r="P273" s="24"/>
      <c r="Q273" s="24"/>
      <c r="R273" s="26">
        <f>M273/BA273*100</f>
        <v>20.218037661050545</v>
      </c>
      <c r="S273" s="26"/>
      <c r="T273" s="26"/>
      <c r="U273" s="26"/>
      <c r="V273" s="26"/>
      <c r="W273" s="16">
        <v>902</v>
      </c>
      <c r="X273" s="16"/>
      <c r="Y273" s="16"/>
      <c r="Z273" s="16"/>
      <c r="AA273" s="16"/>
      <c r="AB273" s="26">
        <f>W273/BA273*100</f>
        <v>22.348860257680872</v>
      </c>
      <c r="AC273" s="26"/>
      <c r="AD273" s="26"/>
      <c r="AE273" s="26"/>
      <c r="AF273" s="26"/>
      <c r="AG273" s="16">
        <v>103</v>
      </c>
      <c r="AH273" s="16"/>
      <c r="AI273" s="16"/>
      <c r="AJ273" s="16"/>
      <c r="AK273" s="16"/>
      <c r="AL273" s="27">
        <f>AG273/BA273*100</f>
        <v>2.55203171456888</v>
      </c>
      <c r="AM273" s="28"/>
      <c r="AN273" s="28"/>
      <c r="AO273" s="28"/>
      <c r="AP273" s="29"/>
      <c r="AQ273" s="16">
        <v>2215</v>
      </c>
      <c r="AR273" s="16"/>
      <c r="AS273" s="16"/>
      <c r="AT273" s="16"/>
      <c r="AU273" s="16"/>
      <c r="AV273" s="26">
        <f>AQ273/BA273*100</f>
        <v>54.881070366699703</v>
      </c>
      <c r="AW273" s="26"/>
      <c r="AX273" s="26"/>
      <c r="AY273" s="26"/>
      <c r="AZ273" s="26"/>
      <c r="BA273" s="10">
        <f>M273+W273+AG273+AQ273</f>
        <v>4036</v>
      </c>
      <c r="BB273" s="11"/>
      <c r="BC273" s="11"/>
      <c r="BD273" s="11"/>
      <c r="BE273" s="11"/>
      <c r="BF273" s="11"/>
      <c r="BG273" s="11"/>
      <c r="BH273" s="11"/>
      <c r="BI273" s="11"/>
      <c r="BJ273" s="12"/>
    </row>
    <row r="274" spans="1:69" x14ac:dyDescent="0.25">
      <c r="A274" s="30"/>
      <c r="B274" s="31"/>
      <c r="C274" s="31"/>
      <c r="D274" s="31"/>
      <c r="E274" s="31"/>
      <c r="F274" s="32"/>
      <c r="G274" s="23" t="s">
        <v>13</v>
      </c>
      <c r="H274" s="24"/>
      <c r="I274" s="24"/>
      <c r="J274" s="24"/>
      <c r="K274" s="24"/>
      <c r="L274" s="25"/>
      <c r="M274" s="23">
        <v>599</v>
      </c>
      <c r="N274" s="24"/>
      <c r="O274" s="24"/>
      <c r="P274" s="24"/>
      <c r="Q274" s="24"/>
      <c r="R274" s="26">
        <f t="shared" ref="R274:R280" si="133">M274/BA274*100</f>
        <v>30.344478216818644</v>
      </c>
      <c r="S274" s="26"/>
      <c r="T274" s="26"/>
      <c r="U274" s="26"/>
      <c r="V274" s="26"/>
      <c r="W274" s="16">
        <v>666</v>
      </c>
      <c r="X274" s="16"/>
      <c r="Y274" s="16"/>
      <c r="Z274" s="16"/>
      <c r="AA274" s="16"/>
      <c r="AB274" s="26">
        <f t="shared" ref="AB274:AB280" si="134">W274/BA274*100</f>
        <v>33.738601823708208</v>
      </c>
      <c r="AC274" s="26"/>
      <c r="AD274" s="26"/>
      <c r="AE274" s="26"/>
      <c r="AF274" s="26"/>
      <c r="AG274" s="16">
        <v>5</v>
      </c>
      <c r="AH274" s="16"/>
      <c r="AI274" s="16"/>
      <c r="AJ274" s="16"/>
      <c r="AK274" s="16"/>
      <c r="AL274" s="27">
        <f t="shared" ref="AL274:AL280" si="135">AG274/BA274*100</f>
        <v>0.25329280648429586</v>
      </c>
      <c r="AM274" s="28"/>
      <c r="AN274" s="28"/>
      <c r="AO274" s="28"/>
      <c r="AP274" s="29"/>
      <c r="AQ274" s="16">
        <v>704</v>
      </c>
      <c r="AR274" s="16"/>
      <c r="AS274" s="16"/>
      <c r="AT274" s="16"/>
      <c r="AU274" s="16"/>
      <c r="AV274" s="26">
        <f t="shared" ref="AV274:AV280" si="136">AQ274/BA274*100</f>
        <v>35.663627152988852</v>
      </c>
      <c r="AW274" s="26"/>
      <c r="AX274" s="26"/>
      <c r="AY274" s="26"/>
      <c r="AZ274" s="26"/>
      <c r="BA274" s="10">
        <f t="shared" ref="BA274:BA275" si="137">M274+W274+AG274+AQ274</f>
        <v>1974</v>
      </c>
      <c r="BB274" s="11"/>
      <c r="BC274" s="11"/>
      <c r="BD274" s="11"/>
      <c r="BE274" s="11"/>
      <c r="BF274" s="11"/>
      <c r="BG274" s="11"/>
      <c r="BH274" s="11"/>
      <c r="BI274" s="11"/>
      <c r="BJ274" s="12"/>
    </row>
    <row r="275" spans="1:69" x14ac:dyDescent="0.25">
      <c r="A275" s="33"/>
      <c r="B275" s="34"/>
      <c r="C275" s="34"/>
      <c r="D275" s="34"/>
      <c r="E275" s="34"/>
      <c r="F275" s="35"/>
      <c r="G275" s="23" t="s">
        <v>14</v>
      </c>
      <c r="H275" s="24"/>
      <c r="I275" s="24"/>
      <c r="J275" s="24"/>
      <c r="K275" s="24"/>
      <c r="L275" s="25"/>
      <c r="M275" s="23">
        <v>227</v>
      </c>
      <c r="N275" s="24"/>
      <c r="O275" s="24"/>
      <c r="P275" s="24"/>
      <c r="Q275" s="24"/>
      <c r="R275" s="26">
        <f t="shared" si="133"/>
        <v>26.242774566473987</v>
      </c>
      <c r="S275" s="26"/>
      <c r="T275" s="26"/>
      <c r="U275" s="26"/>
      <c r="V275" s="26"/>
      <c r="W275" s="16">
        <v>178</v>
      </c>
      <c r="X275" s="16"/>
      <c r="Y275" s="16"/>
      <c r="Z275" s="16"/>
      <c r="AA275" s="16"/>
      <c r="AB275" s="26">
        <f t="shared" si="134"/>
        <v>20.578034682080926</v>
      </c>
      <c r="AC275" s="26"/>
      <c r="AD275" s="26"/>
      <c r="AE275" s="26"/>
      <c r="AF275" s="26"/>
      <c r="AG275" s="16">
        <v>1</v>
      </c>
      <c r="AH275" s="16"/>
      <c r="AI275" s="16"/>
      <c r="AJ275" s="16"/>
      <c r="AK275" s="16"/>
      <c r="AL275" s="27">
        <f t="shared" si="135"/>
        <v>0.11560693641618498</v>
      </c>
      <c r="AM275" s="28"/>
      <c r="AN275" s="28"/>
      <c r="AO275" s="28"/>
      <c r="AP275" s="29"/>
      <c r="AQ275" s="16">
        <v>459</v>
      </c>
      <c r="AR275" s="16"/>
      <c r="AS275" s="16"/>
      <c r="AT275" s="16"/>
      <c r="AU275" s="16"/>
      <c r="AV275" s="26">
        <f t="shared" si="136"/>
        <v>53.063583815028906</v>
      </c>
      <c r="AW275" s="26"/>
      <c r="AX275" s="26"/>
      <c r="AY275" s="26"/>
      <c r="AZ275" s="26"/>
      <c r="BA275" s="10">
        <f t="shared" si="137"/>
        <v>865</v>
      </c>
      <c r="BB275" s="11"/>
      <c r="BC275" s="11"/>
      <c r="BD275" s="11"/>
      <c r="BE275" s="11"/>
      <c r="BF275" s="11"/>
      <c r="BG275" s="11"/>
      <c r="BH275" s="11"/>
      <c r="BI275" s="11"/>
      <c r="BJ275" s="12"/>
    </row>
    <row r="276" spans="1:69" ht="14.25" x14ac:dyDescent="0.25">
      <c r="A276" s="36" t="s">
        <v>15</v>
      </c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8"/>
      <c r="M276" s="39">
        <f t="shared" ref="M276" si="138">SUM(M273:Q275)</f>
        <v>1642</v>
      </c>
      <c r="N276" s="40"/>
      <c r="O276" s="40"/>
      <c r="P276" s="40"/>
      <c r="Q276" s="40"/>
      <c r="R276" s="26">
        <f t="shared" si="133"/>
        <v>23.883636363636363</v>
      </c>
      <c r="S276" s="26"/>
      <c r="T276" s="26"/>
      <c r="U276" s="26"/>
      <c r="V276" s="26"/>
      <c r="W276" s="41">
        <f t="shared" ref="W276" si="139">SUM(W273:AA275)</f>
        <v>1746</v>
      </c>
      <c r="X276" s="41"/>
      <c r="Y276" s="41"/>
      <c r="Z276" s="41"/>
      <c r="AA276" s="41"/>
      <c r="AB276" s="26">
        <f t="shared" si="134"/>
        <v>25.396363636363638</v>
      </c>
      <c r="AC276" s="26"/>
      <c r="AD276" s="26"/>
      <c r="AE276" s="26"/>
      <c r="AF276" s="26"/>
      <c r="AG276" s="41">
        <f t="shared" ref="AG276" si="140">SUM(AG273:AK275)</f>
        <v>109</v>
      </c>
      <c r="AH276" s="41"/>
      <c r="AI276" s="41"/>
      <c r="AJ276" s="41"/>
      <c r="AK276" s="41"/>
      <c r="AL276" s="27">
        <f t="shared" si="135"/>
        <v>1.5854545454545454</v>
      </c>
      <c r="AM276" s="28"/>
      <c r="AN276" s="28"/>
      <c r="AO276" s="28"/>
      <c r="AP276" s="29"/>
      <c r="AQ276" s="41">
        <f t="shared" ref="AQ276" si="141">SUM(AQ273:AU275)</f>
        <v>3378</v>
      </c>
      <c r="AR276" s="41"/>
      <c r="AS276" s="41"/>
      <c r="AT276" s="41"/>
      <c r="AU276" s="41"/>
      <c r="AV276" s="26">
        <f t="shared" si="136"/>
        <v>49.134545454545453</v>
      </c>
      <c r="AW276" s="26"/>
      <c r="AX276" s="26"/>
      <c r="AY276" s="26"/>
      <c r="AZ276" s="26"/>
      <c r="BA276" s="42">
        <f t="shared" ref="BA276" si="142">SUM(BA273:BE275)</f>
        <v>6875</v>
      </c>
      <c r="BB276" s="43"/>
      <c r="BC276" s="43"/>
      <c r="BD276" s="43"/>
      <c r="BE276" s="43"/>
      <c r="BF276" s="43"/>
      <c r="BG276" s="43"/>
      <c r="BH276" s="43"/>
      <c r="BI276" s="43"/>
      <c r="BJ276" s="44"/>
    </row>
    <row r="277" spans="1:69" x14ac:dyDescent="0.25">
      <c r="A277" s="20">
        <v>2018</v>
      </c>
      <c r="B277" s="21"/>
      <c r="C277" s="21"/>
      <c r="D277" s="21"/>
      <c r="E277" s="21"/>
      <c r="F277" s="22"/>
      <c r="G277" s="23" t="s">
        <v>12</v>
      </c>
      <c r="H277" s="24"/>
      <c r="I277" s="24"/>
      <c r="J277" s="24"/>
      <c r="K277" s="24"/>
      <c r="L277" s="25"/>
      <c r="M277" s="23">
        <v>830</v>
      </c>
      <c r="N277" s="24"/>
      <c r="O277" s="24"/>
      <c r="P277" s="24"/>
      <c r="Q277" s="24"/>
      <c r="R277" s="26">
        <f t="shared" si="133"/>
        <v>20.448386302044838</v>
      </c>
      <c r="S277" s="26"/>
      <c r="T277" s="26"/>
      <c r="U277" s="26"/>
      <c r="V277" s="26"/>
      <c r="W277" s="16">
        <v>911</v>
      </c>
      <c r="X277" s="16"/>
      <c r="Y277" s="16"/>
      <c r="Z277" s="16"/>
      <c r="AA277" s="16"/>
      <c r="AB277" s="26">
        <f t="shared" si="134"/>
        <v>22.443951712244395</v>
      </c>
      <c r="AC277" s="26"/>
      <c r="AD277" s="26"/>
      <c r="AE277" s="26"/>
      <c r="AF277" s="26"/>
      <c r="AG277" s="16">
        <v>71</v>
      </c>
      <c r="AH277" s="16"/>
      <c r="AI277" s="16"/>
      <c r="AJ277" s="16"/>
      <c r="AK277" s="16"/>
      <c r="AL277" s="27">
        <f t="shared" si="135"/>
        <v>1.7491993101749199</v>
      </c>
      <c r="AM277" s="28"/>
      <c r="AN277" s="28"/>
      <c r="AO277" s="28"/>
      <c r="AP277" s="29"/>
      <c r="AQ277" s="16">
        <v>2247</v>
      </c>
      <c r="AR277" s="16"/>
      <c r="AS277" s="16"/>
      <c r="AT277" s="16"/>
      <c r="AU277" s="16"/>
      <c r="AV277" s="26">
        <f t="shared" si="136"/>
        <v>55.358462675535847</v>
      </c>
      <c r="AW277" s="26"/>
      <c r="AX277" s="26"/>
      <c r="AY277" s="26"/>
      <c r="AZ277" s="26"/>
      <c r="BA277" s="10">
        <f t="shared" ref="BA277:BA279" si="143">M277+W277+AG277+AQ277</f>
        <v>4059</v>
      </c>
      <c r="BB277" s="11"/>
      <c r="BC277" s="11"/>
      <c r="BD277" s="11"/>
      <c r="BE277" s="11"/>
      <c r="BF277" s="11"/>
      <c r="BG277" s="11"/>
      <c r="BH277" s="11"/>
      <c r="BI277" s="11"/>
      <c r="BJ277" s="12"/>
    </row>
    <row r="278" spans="1:69" x14ac:dyDescent="0.25">
      <c r="A278" s="30"/>
      <c r="B278" s="31"/>
      <c r="C278" s="31"/>
      <c r="D278" s="31"/>
      <c r="E278" s="31"/>
      <c r="F278" s="32"/>
      <c r="G278" s="23" t="s">
        <v>13</v>
      </c>
      <c r="H278" s="24"/>
      <c r="I278" s="24"/>
      <c r="J278" s="24"/>
      <c r="K278" s="24"/>
      <c r="L278" s="25"/>
      <c r="M278" s="23">
        <v>693</v>
      </c>
      <c r="N278" s="24"/>
      <c r="O278" s="24"/>
      <c r="P278" s="24"/>
      <c r="Q278" s="24"/>
      <c r="R278" s="26">
        <f t="shared" si="133"/>
        <v>33.804878048780488</v>
      </c>
      <c r="S278" s="26"/>
      <c r="T278" s="26"/>
      <c r="U278" s="26"/>
      <c r="V278" s="26"/>
      <c r="W278" s="16">
        <v>667</v>
      </c>
      <c r="X278" s="16"/>
      <c r="Y278" s="16"/>
      <c r="Z278" s="16"/>
      <c r="AA278" s="16"/>
      <c r="AB278" s="26">
        <f t="shared" si="134"/>
        <v>32.536585365853661</v>
      </c>
      <c r="AC278" s="26"/>
      <c r="AD278" s="26"/>
      <c r="AE278" s="26"/>
      <c r="AF278" s="26"/>
      <c r="AG278" s="16">
        <v>9</v>
      </c>
      <c r="AH278" s="16"/>
      <c r="AI278" s="16"/>
      <c r="AJ278" s="16"/>
      <c r="AK278" s="16"/>
      <c r="AL278" s="27">
        <f t="shared" si="135"/>
        <v>0.4390243902439025</v>
      </c>
      <c r="AM278" s="28"/>
      <c r="AN278" s="28"/>
      <c r="AO278" s="28"/>
      <c r="AP278" s="29"/>
      <c r="AQ278" s="16">
        <v>681</v>
      </c>
      <c r="AR278" s="16"/>
      <c r="AS278" s="16"/>
      <c r="AT278" s="16"/>
      <c r="AU278" s="16"/>
      <c r="AV278" s="26">
        <f t="shared" si="136"/>
        <v>33.219512195121951</v>
      </c>
      <c r="AW278" s="26"/>
      <c r="AX278" s="26"/>
      <c r="AY278" s="26"/>
      <c r="AZ278" s="26"/>
      <c r="BA278" s="10">
        <f t="shared" si="143"/>
        <v>2050</v>
      </c>
      <c r="BB278" s="11"/>
      <c r="BC278" s="11"/>
      <c r="BD278" s="11"/>
      <c r="BE278" s="11"/>
      <c r="BF278" s="11"/>
      <c r="BG278" s="11"/>
      <c r="BH278" s="11"/>
      <c r="BI278" s="11"/>
      <c r="BJ278" s="12"/>
    </row>
    <row r="279" spans="1:69" x14ac:dyDescent="0.25">
      <c r="A279" s="33"/>
      <c r="B279" s="34"/>
      <c r="C279" s="34"/>
      <c r="D279" s="34"/>
      <c r="E279" s="34"/>
      <c r="F279" s="35"/>
      <c r="G279" s="23" t="s">
        <v>14</v>
      </c>
      <c r="H279" s="24"/>
      <c r="I279" s="24"/>
      <c r="J279" s="24"/>
      <c r="K279" s="24"/>
      <c r="L279" s="25"/>
      <c r="M279" s="23">
        <v>174</v>
      </c>
      <c r="N279" s="24"/>
      <c r="O279" s="24"/>
      <c r="P279" s="24"/>
      <c r="Q279" s="24"/>
      <c r="R279" s="26">
        <f t="shared" si="133"/>
        <v>29.292929292929294</v>
      </c>
      <c r="S279" s="26"/>
      <c r="T279" s="26"/>
      <c r="U279" s="26"/>
      <c r="V279" s="26"/>
      <c r="W279" s="16">
        <v>122</v>
      </c>
      <c r="X279" s="16"/>
      <c r="Y279" s="16"/>
      <c r="Z279" s="16"/>
      <c r="AA279" s="16"/>
      <c r="AB279" s="26">
        <f t="shared" si="134"/>
        <v>20.53872053872054</v>
      </c>
      <c r="AC279" s="26"/>
      <c r="AD279" s="26"/>
      <c r="AE279" s="26"/>
      <c r="AF279" s="26"/>
      <c r="AG279" s="16">
        <v>0</v>
      </c>
      <c r="AH279" s="16"/>
      <c r="AI279" s="16"/>
      <c r="AJ279" s="16"/>
      <c r="AK279" s="16"/>
      <c r="AL279" s="27">
        <f t="shared" si="135"/>
        <v>0</v>
      </c>
      <c r="AM279" s="28"/>
      <c r="AN279" s="28"/>
      <c r="AO279" s="28"/>
      <c r="AP279" s="29"/>
      <c r="AQ279" s="16">
        <v>298</v>
      </c>
      <c r="AR279" s="16"/>
      <c r="AS279" s="16"/>
      <c r="AT279" s="16"/>
      <c r="AU279" s="16"/>
      <c r="AV279" s="26">
        <f t="shared" si="136"/>
        <v>50.168350168350173</v>
      </c>
      <c r="AW279" s="26"/>
      <c r="AX279" s="26"/>
      <c r="AY279" s="26"/>
      <c r="AZ279" s="26"/>
      <c r="BA279" s="10">
        <f t="shared" si="143"/>
        <v>594</v>
      </c>
      <c r="BB279" s="11"/>
      <c r="BC279" s="11"/>
      <c r="BD279" s="11"/>
      <c r="BE279" s="11"/>
      <c r="BF279" s="11"/>
      <c r="BG279" s="11"/>
      <c r="BH279" s="11"/>
      <c r="BI279" s="11"/>
      <c r="BJ279" s="12"/>
    </row>
    <row r="280" spans="1:69" ht="14.25" x14ac:dyDescent="0.25">
      <c r="A280" s="36" t="s">
        <v>15</v>
      </c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8"/>
      <c r="M280" s="39">
        <f t="shared" ref="M280" si="144">SUM(M277:Q279)</f>
        <v>1697</v>
      </c>
      <c r="N280" s="40"/>
      <c r="O280" s="40"/>
      <c r="P280" s="40"/>
      <c r="Q280" s="40"/>
      <c r="R280" s="26">
        <f t="shared" si="133"/>
        <v>25.317022228852753</v>
      </c>
      <c r="S280" s="26"/>
      <c r="T280" s="26"/>
      <c r="U280" s="26"/>
      <c r="V280" s="26"/>
      <c r="W280" s="41">
        <f t="shared" ref="W280" si="145">SUM(W277:AA279)</f>
        <v>1700</v>
      </c>
      <c r="X280" s="41"/>
      <c r="Y280" s="41"/>
      <c r="Z280" s="41"/>
      <c r="AA280" s="41"/>
      <c r="AB280" s="26">
        <f t="shared" si="134"/>
        <v>25.361778308220202</v>
      </c>
      <c r="AC280" s="26"/>
      <c r="AD280" s="26"/>
      <c r="AE280" s="26"/>
      <c r="AF280" s="26"/>
      <c r="AG280" s="47">
        <f t="shared" ref="AG280" si="146">SUM(AG277:AK279)</f>
        <v>80</v>
      </c>
      <c r="AH280" s="47"/>
      <c r="AI280" s="47"/>
      <c r="AJ280" s="47"/>
      <c r="AK280" s="47"/>
      <c r="AL280" s="27">
        <f t="shared" si="135"/>
        <v>1.1934954497985977</v>
      </c>
      <c r="AM280" s="28"/>
      <c r="AN280" s="28"/>
      <c r="AO280" s="28"/>
      <c r="AP280" s="29"/>
      <c r="AQ280" s="47">
        <f t="shared" ref="AQ280" si="147">SUM(AQ277:AU279)</f>
        <v>3226</v>
      </c>
      <c r="AR280" s="47"/>
      <c r="AS280" s="47"/>
      <c r="AT280" s="47"/>
      <c r="AU280" s="47"/>
      <c r="AV280" s="26">
        <f t="shared" si="136"/>
        <v>48.127704013128451</v>
      </c>
      <c r="AW280" s="26"/>
      <c r="AX280" s="26"/>
      <c r="AY280" s="26"/>
      <c r="AZ280" s="26"/>
      <c r="BA280" s="42">
        <f>SUM(BA277:BE279)</f>
        <v>6703</v>
      </c>
      <c r="BB280" s="43"/>
      <c r="BC280" s="43"/>
      <c r="BD280" s="43"/>
      <c r="BE280" s="43"/>
      <c r="BF280" s="43"/>
      <c r="BG280" s="43"/>
      <c r="BH280" s="43"/>
      <c r="BI280" s="43"/>
      <c r="BJ280" s="44"/>
    </row>
    <row r="281" spans="1:69" ht="40.5" x14ac:dyDescent="0.25">
      <c r="BL281" s="48"/>
      <c r="BM281" s="49" t="s">
        <v>58</v>
      </c>
      <c r="BN281" s="49" t="s">
        <v>59</v>
      </c>
      <c r="BO281" s="49" t="s">
        <v>60</v>
      </c>
      <c r="BP281" s="49" t="s">
        <v>61</v>
      </c>
      <c r="BQ281" s="49" t="s">
        <v>9</v>
      </c>
    </row>
    <row r="282" spans="1:69" x14ac:dyDescent="0.25">
      <c r="BL282" s="50">
        <v>2016</v>
      </c>
      <c r="BM282" s="51">
        <v>1553</v>
      </c>
      <c r="BN282" s="49">
        <v>1699</v>
      </c>
      <c r="BO282" s="49">
        <v>156</v>
      </c>
      <c r="BP282" s="49">
        <v>3512</v>
      </c>
      <c r="BQ282" s="49"/>
    </row>
    <row r="283" spans="1:69" x14ac:dyDescent="0.25">
      <c r="BL283" s="50">
        <v>2017</v>
      </c>
      <c r="BM283" s="50">
        <v>1642</v>
      </c>
      <c r="BN283" s="49">
        <v>1746</v>
      </c>
      <c r="BO283" s="49">
        <v>109</v>
      </c>
      <c r="BP283" s="49">
        <v>3378</v>
      </c>
      <c r="BQ283" s="49">
        <v>6875</v>
      </c>
    </row>
    <row r="284" spans="1:69" x14ac:dyDescent="0.25">
      <c r="BL284" s="50">
        <v>2018</v>
      </c>
      <c r="BM284" s="50">
        <v>1697</v>
      </c>
      <c r="BN284" s="49">
        <v>1700</v>
      </c>
      <c r="BO284" s="49">
        <v>80</v>
      </c>
      <c r="BP284" s="49">
        <v>3226</v>
      </c>
      <c r="BQ284" s="49">
        <v>6703</v>
      </c>
    </row>
    <row r="285" spans="1:69" ht="15" x14ac:dyDescent="0.25">
      <c r="BL285" s="100"/>
      <c r="BM285"/>
      <c r="BN285"/>
      <c r="BO285"/>
      <c r="BP285"/>
      <c r="BQ285"/>
    </row>
    <row r="286" spans="1:69" ht="40.5" x14ac:dyDescent="0.25">
      <c r="BL286" s="48"/>
      <c r="BM286" s="49" t="s">
        <v>58</v>
      </c>
      <c r="BN286" s="49" t="s">
        <v>59</v>
      </c>
      <c r="BO286" s="49" t="s">
        <v>60</v>
      </c>
      <c r="BP286" s="49" t="s">
        <v>61</v>
      </c>
      <c r="BQ286"/>
    </row>
    <row r="287" spans="1:69" ht="15" x14ac:dyDescent="0.25">
      <c r="BL287" s="50">
        <v>2016</v>
      </c>
      <c r="BM287" s="86">
        <v>0.224</v>
      </c>
      <c r="BN287" s="86">
        <v>0.246</v>
      </c>
      <c r="BO287" s="86">
        <v>2.3E-2</v>
      </c>
      <c r="BP287" s="86">
        <v>0.50800000000000001</v>
      </c>
      <c r="BQ287"/>
    </row>
    <row r="288" spans="1:69" ht="15" x14ac:dyDescent="0.25">
      <c r="BL288" s="50">
        <v>2017</v>
      </c>
      <c r="BM288" s="86">
        <v>0.23899999999999999</v>
      </c>
      <c r="BN288" s="86">
        <v>0.254</v>
      </c>
      <c r="BO288" s="86">
        <v>1.6E-2</v>
      </c>
      <c r="BP288" s="86">
        <v>0.49099999999999999</v>
      </c>
      <c r="BQ288"/>
    </row>
    <row r="289" spans="32:69" ht="15" x14ac:dyDescent="0.25">
      <c r="BL289" s="50">
        <v>2018</v>
      </c>
      <c r="BM289" s="86">
        <v>0.253</v>
      </c>
      <c r="BN289" s="86">
        <v>0.254</v>
      </c>
      <c r="BO289" s="86">
        <v>1.2E-2</v>
      </c>
      <c r="BP289" s="86">
        <v>0.48099999999999998</v>
      </c>
      <c r="BQ289"/>
    </row>
    <row r="295" spans="32:69" x14ac:dyDescent="0.2">
      <c r="AF295" s="61"/>
    </row>
  </sheetData>
  <sheetProtection password="CF6E" sheet="1" objects="1" scenarios="1"/>
  <mergeCells count="917">
    <mergeCell ref="AG280:AK280"/>
    <mergeCell ref="AL280:AP280"/>
    <mergeCell ref="AQ280:AU280"/>
    <mergeCell ref="AV280:AZ280"/>
    <mergeCell ref="BA280:BJ280"/>
    <mergeCell ref="AG279:AK279"/>
    <mergeCell ref="AL279:AP279"/>
    <mergeCell ref="AQ279:AU279"/>
    <mergeCell ref="AV279:AZ279"/>
    <mergeCell ref="BA279:BJ279"/>
    <mergeCell ref="A280:L280"/>
    <mergeCell ref="M280:Q280"/>
    <mergeCell ref="R280:V280"/>
    <mergeCell ref="W280:AA280"/>
    <mergeCell ref="AB280:AF280"/>
    <mergeCell ref="AG278:AK278"/>
    <mergeCell ref="AL278:AP278"/>
    <mergeCell ref="AQ278:AU278"/>
    <mergeCell ref="AV278:AZ278"/>
    <mergeCell ref="BA278:BJ278"/>
    <mergeCell ref="G279:L279"/>
    <mergeCell ref="M279:Q279"/>
    <mergeCell ref="R279:V279"/>
    <mergeCell ref="W279:AA279"/>
    <mergeCell ref="AB279:AF279"/>
    <mergeCell ref="AG277:AK277"/>
    <mergeCell ref="AL277:AP277"/>
    <mergeCell ref="AQ277:AU277"/>
    <mergeCell ref="AV277:AZ277"/>
    <mergeCell ref="BA277:BJ277"/>
    <mergeCell ref="G278:L278"/>
    <mergeCell ref="M278:Q278"/>
    <mergeCell ref="R278:V278"/>
    <mergeCell ref="W278:AA278"/>
    <mergeCell ref="AB278:AF278"/>
    <mergeCell ref="AL276:AP276"/>
    <mergeCell ref="AQ276:AU276"/>
    <mergeCell ref="AV276:AZ276"/>
    <mergeCell ref="BA276:BJ276"/>
    <mergeCell ref="A277:F279"/>
    <mergeCell ref="G277:L277"/>
    <mergeCell ref="M277:Q277"/>
    <mergeCell ref="R277:V277"/>
    <mergeCell ref="W277:AA277"/>
    <mergeCell ref="AB277:AF277"/>
    <mergeCell ref="AL275:AP275"/>
    <mergeCell ref="AQ275:AU275"/>
    <mergeCell ref="AV275:AZ275"/>
    <mergeCell ref="BA275:BJ275"/>
    <mergeCell ref="A276:L276"/>
    <mergeCell ref="M276:Q276"/>
    <mergeCell ref="R276:V276"/>
    <mergeCell ref="W276:AA276"/>
    <mergeCell ref="AB276:AF276"/>
    <mergeCell ref="AG276:AK276"/>
    <mergeCell ref="AL274:AP274"/>
    <mergeCell ref="AQ274:AU274"/>
    <mergeCell ref="AV274:AZ274"/>
    <mergeCell ref="BA274:BJ274"/>
    <mergeCell ref="G275:L275"/>
    <mergeCell ref="M275:Q275"/>
    <mergeCell ref="R275:V275"/>
    <mergeCell ref="W275:AA275"/>
    <mergeCell ref="AB275:AF275"/>
    <mergeCell ref="AG275:AK275"/>
    <mergeCell ref="G274:L274"/>
    <mergeCell ref="M274:Q274"/>
    <mergeCell ref="R274:V274"/>
    <mergeCell ref="W274:AA274"/>
    <mergeCell ref="AB274:AF274"/>
    <mergeCell ref="AG274:AK274"/>
    <mergeCell ref="AB273:AF273"/>
    <mergeCell ref="AG273:AK273"/>
    <mergeCell ref="AL273:AP273"/>
    <mergeCell ref="AQ273:AU273"/>
    <mergeCell ref="AV273:AZ273"/>
    <mergeCell ref="BA273:BJ273"/>
    <mergeCell ref="AG272:AK272"/>
    <mergeCell ref="AL272:AP272"/>
    <mergeCell ref="AQ272:AU272"/>
    <mergeCell ref="AV272:AZ272"/>
    <mergeCell ref="BA272:BJ272"/>
    <mergeCell ref="A273:F275"/>
    <mergeCell ref="G273:L273"/>
    <mergeCell ref="M273:Q273"/>
    <mergeCell ref="R273:V273"/>
    <mergeCell ref="W273:AA273"/>
    <mergeCell ref="AG271:AK271"/>
    <mergeCell ref="AL271:AP271"/>
    <mergeCell ref="AQ271:AU271"/>
    <mergeCell ref="AV271:AZ271"/>
    <mergeCell ref="BA271:BJ271"/>
    <mergeCell ref="A272:L272"/>
    <mergeCell ref="M272:Q272"/>
    <mergeCell ref="R272:V272"/>
    <mergeCell ref="W272:AA272"/>
    <mergeCell ref="AB272:AF272"/>
    <mergeCell ref="AG270:AK270"/>
    <mergeCell ref="AL270:AP270"/>
    <mergeCell ref="AQ270:AU270"/>
    <mergeCell ref="AV270:AZ270"/>
    <mergeCell ref="BA270:BJ270"/>
    <mergeCell ref="G271:L271"/>
    <mergeCell ref="M271:Q271"/>
    <mergeCell ref="R271:V271"/>
    <mergeCell ref="W271:AA271"/>
    <mergeCell ref="AB271:AF271"/>
    <mergeCell ref="AG269:AK269"/>
    <mergeCell ref="AL269:AP269"/>
    <mergeCell ref="AQ269:AU269"/>
    <mergeCell ref="AV269:AZ269"/>
    <mergeCell ref="BA269:BJ269"/>
    <mergeCell ref="G270:L270"/>
    <mergeCell ref="M270:Q270"/>
    <mergeCell ref="R270:V270"/>
    <mergeCell ref="W270:AA270"/>
    <mergeCell ref="AB270:AF270"/>
    <mergeCell ref="A269:F271"/>
    <mergeCell ref="G269:L269"/>
    <mergeCell ref="M269:Q269"/>
    <mergeCell ref="R269:V269"/>
    <mergeCell ref="W269:AA269"/>
    <mergeCell ref="AB269:AF269"/>
    <mergeCell ref="BA267:BJ268"/>
    <mergeCell ref="M268:Q268"/>
    <mergeCell ref="R268:V268"/>
    <mergeCell ref="W268:AA268"/>
    <mergeCell ref="AB268:AF268"/>
    <mergeCell ref="AG268:AK268"/>
    <mergeCell ref="AL268:AP268"/>
    <mergeCell ref="AQ268:AU268"/>
    <mergeCell ref="AV268:AZ268"/>
    <mergeCell ref="A267:F268"/>
    <mergeCell ref="G267:L268"/>
    <mergeCell ref="M267:V267"/>
    <mergeCell ref="W267:AF267"/>
    <mergeCell ref="AG267:AP267"/>
    <mergeCell ref="AQ267:AZ267"/>
    <mergeCell ref="M245:AB245"/>
    <mergeCell ref="AC245:AR245"/>
    <mergeCell ref="AS245:BJ245"/>
    <mergeCell ref="A246:L246"/>
    <mergeCell ref="M246:AB246"/>
    <mergeCell ref="AC246:AR246"/>
    <mergeCell ref="AS246:BJ246"/>
    <mergeCell ref="A243:F245"/>
    <mergeCell ref="G243:L243"/>
    <mergeCell ref="M243:AB243"/>
    <mergeCell ref="AC243:AR243"/>
    <mergeCell ref="AS243:BJ243"/>
    <mergeCell ref="G244:L244"/>
    <mergeCell ref="M244:AB244"/>
    <mergeCell ref="AC244:AR244"/>
    <mergeCell ref="AS244:BJ244"/>
    <mergeCell ref="G245:L245"/>
    <mergeCell ref="M241:AB241"/>
    <mergeCell ref="AC241:AR241"/>
    <mergeCell ref="AS241:BJ241"/>
    <mergeCell ref="A242:L242"/>
    <mergeCell ref="M242:AB242"/>
    <mergeCell ref="AC242:AR242"/>
    <mergeCell ref="AS242:BJ242"/>
    <mergeCell ref="A239:F241"/>
    <mergeCell ref="G239:L239"/>
    <mergeCell ref="M239:AB239"/>
    <mergeCell ref="AC239:AR239"/>
    <mergeCell ref="AS239:BJ239"/>
    <mergeCell ref="G240:L240"/>
    <mergeCell ref="M240:AB240"/>
    <mergeCell ref="AC240:AR240"/>
    <mergeCell ref="AS240:BJ240"/>
    <mergeCell ref="G241:L241"/>
    <mergeCell ref="M237:AB237"/>
    <mergeCell ref="AC237:AR237"/>
    <mergeCell ref="AS237:BJ237"/>
    <mergeCell ref="A238:L238"/>
    <mergeCell ref="M238:AB238"/>
    <mergeCell ref="AC238:AR238"/>
    <mergeCell ref="AS238:BJ238"/>
    <mergeCell ref="A235:F237"/>
    <mergeCell ref="G235:L235"/>
    <mergeCell ref="M235:AB235"/>
    <mergeCell ref="AC235:AR235"/>
    <mergeCell ref="AS235:BJ235"/>
    <mergeCell ref="G236:L236"/>
    <mergeCell ref="M236:AB236"/>
    <mergeCell ref="AC236:AR236"/>
    <mergeCell ref="AS236:BJ236"/>
    <mergeCell ref="G237:L237"/>
    <mergeCell ref="AL217:AP217"/>
    <mergeCell ref="AQ217:AU217"/>
    <mergeCell ref="AV217:AZ217"/>
    <mergeCell ref="BA217:BJ217"/>
    <mergeCell ref="A234:F234"/>
    <mergeCell ref="G234:L234"/>
    <mergeCell ref="M234:AB234"/>
    <mergeCell ref="AC234:AR234"/>
    <mergeCell ref="AS234:BJ234"/>
    <mergeCell ref="AL216:AP216"/>
    <mergeCell ref="AQ216:AU216"/>
    <mergeCell ref="AV216:AZ216"/>
    <mergeCell ref="BA216:BJ216"/>
    <mergeCell ref="A217:L217"/>
    <mergeCell ref="M217:Q217"/>
    <mergeCell ref="R217:V217"/>
    <mergeCell ref="W217:AA217"/>
    <mergeCell ref="AB217:AF217"/>
    <mergeCell ref="AG217:AK217"/>
    <mergeCell ref="AL215:AP215"/>
    <mergeCell ref="AQ215:AU215"/>
    <mergeCell ref="AV215:AZ215"/>
    <mergeCell ref="BA215:BJ215"/>
    <mergeCell ref="G216:L216"/>
    <mergeCell ref="M216:Q216"/>
    <mergeCell ref="R216:V216"/>
    <mergeCell ref="W216:AA216"/>
    <mergeCell ref="AB216:AF216"/>
    <mergeCell ref="AG216:AK216"/>
    <mergeCell ref="G215:L215"/>
    <mergeCell ref="M215:Q215"/>
    <mergeCell ref="R215:V215"/>
    <mergeCell ref="W215:AA215"/>
    <mergeCell ref="AB215:AF215"/>
    <mergeCell ref="AG215:AK215"/>
    <mergeCell ref="AB214:AF214"/>
    <mergeCell ref="AG214:AK214"/>
    <mergeCell ref="AL214:AP214"/>
    <mergeCell ref="AQ214:AU214"/>
    <mergeCell ref="AV214:AZ214"/>
    <mergeCell ref="BA214:BJ214"/>
    <mergeCell ref="AG213:AK213"/>
    <mergeCell ref="AL213:AP213"/>
    <mergeCell ref="AQ213:AU213"/>
    <mergeCell ref="AV213:AZ213"/>
    <mergeCell ref="BA213:BJ213"/>
    <mergeCell ref="A214:F216"/>
    <mergeCell ref="G214:L214"/>
    <mergeCell ref="M214:Q214"/>
    <mergeCell ref="R214:V214"/>
    <mergeCell ref="W214:AA214"/>
    <mergeCell ref="AG212:AK212"/>
    <mergeCell ref="AL212:AP212"/>
    <mergeCell ref="AQ212:AU212"/>
    <mergeCell ref="AV212:AZ212"/>
    <mergeCell ref="BA212:BJ212"/>
    <mergeCell ref="A213:L213"/>
    <mergeCell ref="M213:Q213"/>
    <mergeCell ref="R213:V213"/>
    <mergeCell ref="W213:AA213"/>
    <mergeCell ref="AB213:AF213"/>
    <mergeCell ref="AG211:AK211"/>
    <mergeCell ref="AL211:AP211"/>
    <mergeCell ref="AQ211:AU211"/>
    <mergeCell ref="AV211:AZ211"/>
    <mergeCell ref="BA211:BJ211"/>
    <mergeCell ref="G212:L212"/>
    <mergeCell ref="M212:Q212"/>
    <mergeCell ref="R212:V212"/>
    <mergeCell ref="W212:AA212"/>
    <mergeCell ref="AB212:AF212"/>
    <mergeCell ref="AG210:AK210"/>
    <mergeCell ref="AL210:AP210"/>
    <mergeCell ref="AQ210:AU210"/>
    <mergeCell ref="AV210:AZ210"/>
    <mergeCell ref="BA210:BJ210"/>
    <mergeCell ref="G211:L211"/>
    <mergeCell ref="M211:Q211"/>
    <mergeCell ref="R211:V211"/>
    <mergeCell ref="W211:AA211"/>
    <mergeCell ref="AB211:AF211"/>
    <mergeCell ref="AL209:AP209"/>
    <mergeCell ref="AQ209:AU209"/>
    <mergeCell ref="AV209:AZ209"/>
    <mergeCell ref="BA209:BJ209"/>
    <mergeCell ref="A210:F212"/>
    <mergeCell ref="G210:L210"/>
    <mergeCell ref="M210:Q210"/>
    <mergeCell ref="R210:V210"/>
    <mergeCell ref="W210:AA210"/>
    <mergeCell ref="AB210:AF210"/>
    <mergeCell ref="AL208:AP208"/>
    <mergeCell ref="AQ208:AU208"/>
    <mergeCell ref="AV208:AZ208"/>
    <mergeCell ref="BA208:BJ208"/>
    <mergeCell ref="A209:L209"/>
    <mergeCell ref="M209:Q209"/>
    <mergeCell ref="R209:V209"/>
    <mergeCell ref="W209:AA209"/>
    <mergeCell ref="AB209:AF209"/>
    <mergeCell ref="AG209:AK209"/>
    <mergeCell ref="AL207:AP207"/>
    <mergeCell ref="AQ207:AU207"/>
    <mergeCell ref="AV207:AZ207"/>
    <mergeCell ref="BA207:BJ207"/>
    <mergeCell ref="G208:L208"/>
    <mergeCell ref="M208:Q208"/>
    <mergeCell ref="R208:V208"/>
    <mergeCell ref="W208:AA208"/>
    <mergeCell ref="AB208:AF208"/>
    <mergeCell ref="AG208:AK208"/>
    <mergeCell ref="AL206:AP206"/>
    <mergeCell ref="AQ206:AU206"/>
    <mergeCell ref="AV206:AZ206"/>
    <mergeCell ref="BA206:BJ206"/>
    <mergeCell ref="G207:L207"/>
    <mergeCell ref="M207:Q207"/>
    <mergeCell ref="R207:V207"/>
    <mergeCell ref="W207:AA207"/>
    <mergeCell ref="AB207:AF207"/>
    <mergeCell ref="AG207:AK207"/>
    <mergeCell ref="AL205:AP205"/>
    <mergeCell ref="AQ205:AU205"/>
    <mergeCell ref="AV205:AZ205"/>
    <mergeCell ref="A206:F208"/>
    <mergeCell ref="G206:L206"/>
    <mergeCell ref="M206:Q206"/>
    <mergeCell ref="R206:V206"/>
    <mergeCell ref="W206:AA206"/>
    <mergeCell ref="AB206:AF206"/>
    <mergeCell ref="AG206:AK206"/>
    <mergeCell ref="G205:L205"/>
    <mergeCell ref="M205:Q205"/>
    <mergeCell ref="R205:V205"/>
    <mergeCell ref="W205:AA205"/>
    <mergeCell ref="AB205:AF205"/>
    <mergeCell ref="AG205:AK205"/>
    <mergeCell ref="AV184:BC184"/>
    <mergeCell ref="BD184:BJ184"/>
    <mergeCell ref="A204:F204"/>
    <mergeCell ref="G204:L204"/>
    <mergeCell ref="M204:V204"/>
    <mergeCell ref="W204:AF204"/>
    <mergeCell ref="AG204:AP204"/>
    <mergeCell ref="AQ204:AZ204"/>
    <mergeCell ref="BA204:BJ205"/>
    <mergeCell ref="A205:F205"/>
    <mergeCell ref="A184:G184"/>
    <mergeCell ref="H184:O184"/>
    <mergeCell ref="P184:W184"/>
    <mergeCell ref="X184:AE184"/>
    <mergeCell ref="AF184:AM184"/>
    <mergeCell ref="AN184:AU184"/>
    <mergeCell ref="BD182:BJ182"/>
    <mergeCell ref="C183:G183"/>
    <mergeCell ref="H183:O183"/>
    <mergeCell ref="P183:W183"/>
    <mergeCell ref="X183:AE183"/>
    <mergeCell ref="AF183:AM183"/>
    <mergeCell ref="AN183:AU183"/>
    <mergeCell ref="AV183:BC183"/>
    <mergeCell ref="BD183:BJ183"/>
    <mergeCell ref="AN181:AU181"/>
    <mergeCell ref="AV181:BC181"/>
    <mergeCell ref="BD181:BJ181"/>
    <mergeCell ref="C182:G182"/>
    <mergeCell ref="H182:O182"/>
    <mergeCell ref="P182:W182"/>
    <mergeCell ref="X182:AE182"/>
    <mergeCell ref="AF182:AM182"/>
    <mergeCell ref="AN182:AU182"/>
    <mergeCell ref="AV182:BC182"/>
    <mergeCell ref="A181:B183"/>
    <mergeCell ref="C181:G181"/>
    <mergeCell ref="H181:O181"/>
    <mergeCell ref="P181:W181"/>
    <mergeCell ref="X181:AE181"/>
    <mergeCell ref="AF181:AM181"/>
    <mergeCell ref="AV179:BC179"/>
    <mergeCell ref="BD179:BJ179"/>
    <mergeCell ref="A180:G180"/>
    <mergeCell ref="H180:O180"/>
    <mergeCell ref="P180:W180"/>
    <mergeCell ref="X180:AE180"/>
    <mergeCell ref="AF180:AM180"/>
    <mergeCell ref="AN180:AU180"/>
    <mergeCell ref="AV180:BC180"/>
    <mergeCell ref="BD180:BJ180"/>
    <mergeCell ref="C179:G179"/>
    <mergeCell ref="H179:O179"/>
    <mergeCell ref="P179:W179"/>
    <mergeCell ref="X179:AE179"/>
    <mergeCell ref="AF179:AM179"/>
    <mergeCell ref="AN179:AU179"/>
    <mergeCell ref="BD177:BJ177"/>
    <mergeCell ref="C178:G178"/>
    <mergeCell ref="H178:O178"/>
    <mergeCell ref="P178:W178"/>
    <mergeCell ref="X178:AE178"/>
    <mergeCell ref="AF178:AM178"/>
    <mergeCell ref="AN178:AU178"/>
    <mergeCell ref="AV178:BC178"/>
    <mergeCell ref="BD178:BJ178"/>
    <mergeCell ref="AV176:BC176"/>
    <mergeCell ref="BD176:BJ176"/>
    <mergeCell ref="A177:B179"/>
    <mergeCell ref="C177:G177"/>
    <mergeCell ref="H177:O177"/>
    <mergeCell ref="P177:W177"/>
    <mergeCell ref="X177:AE177"/>
    <mergeCell ref="AF177:AM177"/>
    <mergeCell ref="AN177:AU177"/>
    <mergeCell ref="AV177:BC177"/>
    <mergeCell ref="A176:G176"/>
    <mergeCell ref="H176:O176"/>
    <mergeCell ref="P176:W176"/>
    <mergeCell ref="X176:AE176"/>
    <mergeCell ref="AF176:AM176"/>
    <mergeCell ref="AN176:AU176"/>
    <mergeCell ref="BD174:BJ174"/>
    <mergeCell ref="C175:G175"/>
    <mergeCell ref="H175:O175"/>
    <mergeCell ref="P175:W175"/>
    <mergeCell ref="X175:AE175"/>
    <mergeCell ref="AF175:AM175"/>
    <mergeCell ref="AN175:AU175"/>
    <mergeCell ref="AV175:BC175"/>
    <mergeCell ref="BD175:BJ175"/>
    <mergeCell ref="AN173:AU173"/>
    <mergeCell ref="AV173:BC173"/>
    <mergeCell ref="BD173:BJ173"/>
    <mergeCell ref="C174:G174"/>
    <mergeCell ref="H174:O174"/>
    <mergeCell ref="P174:W174"/>
    <mergeCell ref="X174:AE174"/>
    <mergeCell ref="AF174:AM174"/>
    <mergeCell ref="AN174:AU174"/>
    <mergeCell ref="AV174:BC174"/>
    <mergeCell ref="AF172:AM172"/>
    <mergeCell ref="AN172:AU172"/>
    <mergeCell ref="AV172:BC172"/>
    <mergeCell ref="BD172:BJ172"/>
    <mergeCell ref="A173:B175"/>
    <mergeCell ref="C173:G173"/>
    <mergeCell ref="H173:O173"/>
    <mergeCell ref="P173:W173"/>
    <mergeCell ref="X173:AE173"/>
    <mergeCell ref="AF173:AM173"/>
    <mergeCell ref="BF147:BJ147"/>
    <mergeCell ref="A171:B172"/>
    <mergeCell ref="C171:G172"/>
    <mergeCell ref="H171:W171"/>
    <mergeCell ref="X171:AM171"/>
    <mergeCell ref="AN171:BC171"/>
    <mergeCell ref="BD171:BJ171"/>
    <mergeCell ref="H172:O172"/>
    <mergeCell ref="P172:W172"/>
    <mergeCell ref="X172:AE172"/>
    <mergeCell ref="AB147:AF147"/>
    <mergeCell ref="AG147:AK147"/>
    <mergeCell ref="AL147:AP147"/>
    <mergeCell ref="AQ147:AU147"/>
    <mergeCell ref="AV147:AZ147"/>
    <mergeCell ref="BA147:BE147"/>
    <mergeCell ref="AL146:AP146"/>
    <mergeCell ref="AQ146:AU146"/>
    <mergeCell ref="AV146:AZ146"/>
    <mergeCell ref="BA146:BE146"/>
    <mergeCell ref="BF146:BJ146"/>
    <mergeCell ref="A147:G147"/>
    <mergeCell ref="H147:L147"/>
    <mergeCell ref="M147:Q147"/>
    <mergeCell ref="R147:V147"/>
    <mergeCell ref="W147:AA147"/>
    <mergeCell ref="AV145:AZ145"/>
    <mergeCell ref="BA145:BE145"/>
    <mergeCell ref="BF145:BJ145"/>
    <mergeCell ref="C146:G146"/>
    <mergeCell ref="H146:L146"/>
    <mergeCell ref="M146:Q146"/>
    <mergeCell ref="R146:V146"/>
    <mergeCell ref="W146:AA146"/>
    <mergeCell ref="AB146:AF146"/>
    <mergeCell ref="AG146:AK146"/>
    <mergeCell ref="BF144:BJ144"/>
    <mergeCell ref="C145:G145"/>
    <mergeCell ref="H145:L145"/>
    <mergeCell ref="M145:Q145"/>
    <mergeCell ref="R145:V145"/>
    <mergeCell ref="W145:AA145"/>
    <mergeCell ref="AB145:AF145"/>
    <mergeCell ref="AG145:AK145"/>
    <mergeCell ref="AL145:AP145"/>
    <mergeCell ref="AQ145:AU145"/>
    <mergeCell ref="AB144:AF144"/>
    <mergeCell ref="AG144:AK144"/>
    <mergeCell ref="AL144:AP144"/>
    <mergeCell ref="AQ144:AU144"/>
    <mergeCell ref="AV144:AZ144"/>
    <mergeCell ref="BA144:BE144"/>
    <mergeCell ref="A144:B146"/>
    <mergeCell ref="C144:G144"/>
    <mergeCell ref="H144:L144"/>
    <mergeCell ref="M144:Q144"/>
    <mergeCell ref="R144:V144"/>
    <mergeCell ref="W144:AA144"/>
    <mergeCell ref="AG143:AK143"/>
    <mergeCell ref="AL143:AP143"/>
    <mergeCell ref="AQ143:AU143"/>
    <mergeCell ref="AV143:AZ143"/>
    <mergeCell ref="BA143:BE143"/>
    <mergeCell ref="BF143:BJ143"/>
    <mergeCell ref="A143:G143"/>
    <mergeCell ref="H143:L143"/>
    <mergeCell ref="M143:Q143"/>
    <mergeCell ref="R143:V143"/>
    <mergeCell ref="W143:AA143"/>
    <mergeCell ref="AB143:AF143"/>
    <mergeCell ref="AG142:AK142"/>
    <mergeCell ref="AL142:AP142"/>
    <mergeCell ref="AQ142:AU142"/>
    <mergeCell ref="AV142:AZ142"/>
    <mergeCell ref="BA142:BE142"/>
    <mergeCell ref="BF142:BJ142"/>
    <mergeCell ref="C142:G142"/>
    <mergeCell ref="H142:L142"/>
    <mergeCell ref="M142:Q142"/>
    <mergeCell ref="R142:V142"/>
    <mergeCell ref="W142:AA142"/>
    <mergeCell ref="AB142:AF142"/>
    <mergeCell ref="AG141:AK141"/>
    <mergeCell ref="AL141:AP141"/>
    <mergeCell ref="AQ141:AU141"/>
    <mergeCell ref="AV141:AZ141"/>
    <mergeCell ref="BA141:BE141"/>
    <mergeCell ref="BF141:BJ141"/>
    <mergeCell ref="AQ140:AU140"/>
    <mergeCell ref="AV140:AZ140"/>
    <mergeCell ref="BA140:BE140"/>
    <mergeCell ref="BF140:BJ140"/>
    <mergeCell ref="C141:G141"/>
    <mergeCell ref="H141:L141"/>
    <mergeCell ref="M141:Q141"/>
    <mergeCell ref="R141:V141"/>
    <mergeCell ref="W141:AA141"/>
    <mergeCell ref="AB141:AF141"/>
    <mergeCell ref="BF139:BJ139"/>
    <mergeCell ref="A140:B142"/>
    <mergeCell ref="C140:G140"/>
    <mergeCell ref="H140:L140"/>
    <mergeCell ref="M140:Q140"/>
    <mergeCell ref="R140:V140"/>
    <mergeCell ref="W140:AA140"/>
    <mergeCell ref="AB140:AF140"/>
    <mergeCell ref="AG140:AK140"/>
    <mergeCell ref="AL140:AP140"/>
    <mergeCell ref="AB139:AF139"/>
    <mergeCell ref="AG139:AK139"/>
    <mergeCell ref="AL139:AP139"/>
    <mergeCell ref="AQ139:AU139"/>
    <mergeCell ref="AV139:AZ139"/>
    <mergeCell ref="BA139:BE139"/>
    <mergeCell ref="AL138:AP138"/>
    <mergeCell ref="AQ138:AU138"/>
    <mergeCell ref="AV138:AZ138"/>
    <mergeCell ref="BA138:BE138"/>
    <mergeCell ref="BF138:BJ138"/>
    <mergeCell ref="A139:G139"/>
    <mergeCell ref="H139:L139"/>
    <mergeCell ref="M139:Q139"/>
    <mergeCell ref="R139:V139"/>
    <mergeCell ref="W139:AA139"/>
    <mergeCell ref="AV137:AZ137"/>
    <mergeCell ref="BA137:BE137"/>
    <mergeCell ref="BF137:BJ137"/>
    <mergeCell ref="C138:G138"/>
    <mergeCell ref="H138:L138"/>
    <mergeCell ref="M138:Q138"/>
    <mergeCell ref="R138:V138"/>
    <mergeCell ref="W138:AA138"/>
    <mergeCell ref="AB138:AF138"/>
    <mergeCell ref="AG138:AK138"/>
    <mergeCell ref="BF136:BJ136"/>
    <mergeCell ref="C137:G137"/>
    <mergeCell ref="H137:L137"/>
    <mergeCell ref="M137:Q137"/>
    <mergeCell ref="R137:V137"/>
    <mergeCell ref="W137:AA137"/>
    <mergeCell ref="AB137:AF137"/>
    <mergeCell ref="AG137:AK137"/>
    <mergeCell ref="AL137:AP137"/>
    <mergeCell ref="AQ137:AU137"/>
    <mergeCell ref="AB136:AF136"/>
    <mergeCell ref="AG136:AK136"/>
    <mergeCell ref="AL136:AP136"/>
    <mergeCell ref="AQ136:AU136"/>
    <mergeCell ref="AV136:AZ136"/>
    <mergeCell ref="BA136:BE136"/>
    <mergeCell ref="AL135:AP135"/>
    <mergeCell ref="AQ135:AU135"/>
    <mergeCell ref="AV135:AZ135"/>
    <mergeCell ref="BA135:BE135"/>
    <mergeCell ref="A136:B138"/>
    <mergeCell ref="C136:G136"/>
    <mergeCell ref="H136:L136"/>
    <mergeCell ref="M136:Q136"/>
    <mergeCell ref="R136:V136"/>
    <mergeCell ref="W136:AA136"/>
    <mergeCell ref="H135:L135"/>
    <mergeCell ref="M135:Q135"/>
    <mergeCell ref="R135:V135"/>
    <mergeCell ref="W135:AA135"/>
    <mergeCell ref="AB135:AF135"/>
    <mergeCell ref="AG135:AK135"/>
    <mergeCell ref="AW106:BB106"/>
    <mergeCell ref="BC106:BI106"/>
    <mergeCell ref="A134:B135"/>
    <mergeCell ref="C134:G135"/>
    <mergeCell ref="H134:Q134"/>
    <mergeCell ref="R134:AA134"/>
    <mergeCell ref="AB134:AK134"/>
    <mergeCell ref="AL134:AU134"/>
    <mergeCell ref="AV134:BE134"/>
    <mergeCell ref="BF134:BJ135"/>
    <mergeCell ref="AQ105:AV105"/>
    <mergeCell ref="AW105:BB105"/>
    <mergeCell ref="BC105:BI105"/>
    <mergeCell ref="A106:L106"/>
    <mergeCell ref="M106:R106"/>
    <mergeCell ref="S106:X106"/>
    <mergeCell ref="Y106:AD106"/>
    <mergeCell ref="AE106:AJ106"/>
    <mergeCell ref="AK106:AP106"/>
    <mergeCell ref="AQ106:AV106"/>
    <mergeCell ref="A105:L105"/>
    <mergeCell ref="M105:R105"/>
    <mergeCell ref="S105:X105"/>
    <mergeCell ref="Y105:AD105"/>
    <mergeCell ref="AE105:AJ105"/>
    <mergeCell ref="AK105:AP105"/>
    <mergeCell ref="BC103:BI103"/>
    <mergeCell ref="A104:L104"/>
    <mergeCell ref="M104:R104"/>
    <mergeCell ref="S104:X104"/>
    <mergeCell ref="Y104:AD104"/>
    <mergeCell ref="AE104:AJ104"/>
    <mergeCell ref="AK104:AP104"/>
    <mergeCell ref="AQ104:AV104"/>
    <mergeCell ref="AW104:BB104"/>
    <mergeCell ref="BC104:BI104"/>
    <mergeCell ref="AW102:BB102"/>
    <mergeCell ref="BC102:BI102"/>
    <mergeCell ref="A103:L103"/>
    <mergeCell ref="M103:R103"/>
    <mergeCell ref="S103:X103"/>
    <mergeCell ref="Y103:AD103"/>
    <mergeCell ref="AE103:AJ103"/>
    <mergeCell ref="AK103:AP103"/>
    <mergeCell ref="AQ103:AV103"/>
    <mergeCell ref="AW103:BB103"/>
    <mergeCell ref="AQ82:AV82"/>
    <mergeCell ref="AW82:BB82"/>
    <mergeCell ref="BC82:BI82"/>
    <mergeCell ref="A102:L102"/>
    <mergeCell ref="M102:R102"/>
    <mergeCell ref="S102:X102"/>
    <mergeCell ref="Y102:AD102"/>
    <mergeCell ref="AE102:AJ102"/>
    <mergeCell ref="AK102:AP102"/>
    <mergeCell ref="AQ102:AV102"/>
    <mergeCell ref="A82:L82"/>
    <mergeCell ref="M82:R82"/>
    <mergeCell ref="S82:X82"/>
    <mergeCell ref="Y82:AD82"/>
    <mergeCell ref="AE82:AJ82"/>
    <mergeCell ref="AK82:AP82"/>
    <mergeCell ref="BC80:BI80"/>
    <mergeCell ref="G81:L81"/>
    <mergeCell ref="M81:R81"/>
    <mergeCell ref="S81:X81"/>
    <mergeCell ref="Y81:AD81"/>
    <mergeCell ref="AE81:AJ81"/>
    <mergeCell ref="AK81:AP81"/>
    <mergeCell ref="AQ81:AV81"/>
    <mergeCell ref="AW81:BB81"/>
    <mergeCell ref="BC81:BI81"/>
    <mergeCell ref="AW79:BB79"/>
    <mergeCell ref="BC79:BI79"/>
    <mergeCell ref="G80:L80"/>
    <mergeCell ref="M80:R80"/>
    <mergeCell ref="S80:X80"/>
    <mergeCell ref="Y80:AD80"/>
    <mergeCell ref="AE80:AJ80"/>
    <mergeCell ref="AK80:AP80"/>
    <mergeCell ref="AQ80:AV80"/>
    <mergeCell ref="AW80:BB80"/>
    <mergeCell ref="AW78:BB78"/>
    <mergeCell ref="BC78:BI78"/>
    <mergeCell ref="A79:F81"/>
    <mergeCell ref="G79:L79"/>
    <mergeCell ref="M79:R79"/>
    <mergeCell ref="S79:X79"/>
    <mergeCell ref="Y79:AD79"/>
    <mergeCell ref="AE79:AJ79"/>
    <mergeCell ref="AK79:AP79"/>
    <mergeCell ref="AQ79:AV79"/>
    <mergeCell ref="AQ77:AV77"/>
    <mergeCell ref="AW77:BB77"/>
    <mergeCell ref="BC77:BI77"/>
    <mergeCell ref="A78:L78"/>
    <mergeCell ref="M78:R78"/>
    <mergeCell ref="S78:X78"/>
    <mergeCell ref="Y78:AD78"/>
    <mergeCell ref="AE78:AJ78"/>
    <mergeCell ref="AK78:AP78"/>
    <mergeCell ref="AQ78:AV78"/>
    <mergeCell ref="G77:L77"/>
    <mergeCell ref="M77:R77"/>
    <mergeCell ref="S77:X77"/>
    <mergeCell ref="Y77:AD77"/>
    <mergeCell ref="AE77:AJ77"/>
    <mergeCell ref="AK77:AP77"/>
    <mergeCell ref="BC75:BI75"/>
    <mergeCell ref="G76:L76"/>
    <mergeCell ref="M76:R76"/>
    <mergeCell ref="S76:X76"/>
    <mergeCell ref="Y76:AD76"/>
    <mergeCell ref="AE76:AJ76"/>
    <mergeCell ref="AK76:AP76"/>
    <mergeCell ref="AQ76:AV76"/>
    <mergeCell ref="AW76:BB76"/>
    <mergeCell ref="BC76:BI76"/>
    <mergeCell ref="BC74:BI74"/>
    <mergeCell ref="A75:F77"/>
    <mergeCell ref="G75:L75"/>
    <mergeCell ref="M75:R75"/>
    <mergeCell ref="S75:X75"/>
    <mergeCell ref="Y75:AD75"/>
    <mergeCell ref="AE75:AJ75"/>
    <mergeCell ref="AK75:AP75"/>
    <mergeCell ref="AQ75:AV75"/>
    <mergeCell ref="AW75:BB75"/>
    <mergeCell ref="AW73:BB73"/>
    <mergeCell ref="BC73:BI73"/>
    <mergeCell ref="A74:L74"/>
    <mergeCell ref="M74:R74"/>
    <mergeCell ref="S74:X74"/>
    <mergeCell ref="Y74:AD74"/>
    <mergeCell ref="AE74:AJ74"/>
    <mergeCell ref="AK74:AP74"/>
    <mergeCell ref="AQ74:AV74"/>
    <mergeCell ref="AW74:BB74"/>
    <mergeCell ref="AQ72:AV72"/>
    <mergeCell ref="AW72:BB72"/>
    <mergeCell ref="BC72:BI72"/>
    <mergeCell ref="G73:L73"/>
    <mergeCell ref="M73:R73"/>
    <mergeCell ref="S73:X73"/>
    <mergeCell ref="Y73:AD73"/>
    <mergeCell ref="AE73:AJ73"/>
    <mergeCell ref="AK73:AP73"/>
    <mergeCell ref="AQ73:AV73"/>
    <mergeCell ref="AK71:AP71"/>
    <mergeCell ref="AQ71:AV71"/>
    <mergeCell ref="AW71:BB71"/>
    <mergeCell ref="BC71:BI71"/>
    <mergeCell ref="G72:L72"/>
    <mergeCell ref="M72:R72"/>
    <mergeCell ref="S72:X72"/>
    <mergeCell ref="Y72:AD72"/>
    <mergeCell ref="AE72:AJ72"/>
    <mergeCell ref="AK72:AP72"/>
    <mergeCell ref="AK70:AP70"/>
    <mergeCell ref="AQ70:AV70"/>
    <mergeCell ref="AW70:BB70"/>
    <mergeCell ref="BC70:BI70"/>
    <mergeCell ref="A71:F73"/>
    <mergeCell ref="G71:L71"/>
    <mergeCell ref="M71:R71"/>
    <mergeCell ref="S71:X71"/>
    <mergeCell ref="Y71:AD71"/>
    <mergeCell ref="AE71:AJ71"/>
    <mergeCell ref="AL20:AP20"/>
    <mergeCell ref="AQ20:AU20"/>
    <mergeCell ref="AV20:AZ20"/>
    <mergeCell ref="BA20:BJ20"/>
    <mergeCell ref="A70:F70"/>
    <mergeCell ref="G70:L70"/>
    <mergeCell ref="M70:R70"/>
    <mergeCell ref="S70:X70"/>
    <mergeCell ref="Y70:AD70"/>
    <mergeCell ref="AE70:AJ70"/>
    <mergeCell ref="AL19:AP19"/>
    <mergeCell ref="AQ19:AU19"/>
    <mergeCell ref="AV19:AZ19"/>
    <mergeCell ref="BA19:BJ19"/>
    <mergeCell ref="A20:L20"/>
    <mergeCell ref="M20:Q20"/>
    <mergeCell ref="R20:V20"/>
    <mergeCell ref="W20:AA20"/>
    <mergeCell ref="AB20:AF20"/>
    <mergeCell ref="AG20:AK20"/>
    <mergeCell ref="AL18:AP18"/>
    <mergeCell ref="AQ18:AU18"/>
    <mergeCell ref="AV18:AZ18"/>
    <mergeCell ref="BA18:BJ18"/>
    <mergeCell ref="G19:L19"/>
    <mergeCell ref="M19:Q19"/>
    <mergeCell ref="R19:V19"/>
    <mergeCell ref="W19:AA19"/>
    <mergeCell ref="AB19:AF19"/>
    <mergeCell ref="AG19:AK19"/>
    <mergeCell ref="AL17:AP17"/>
    <mergeCell ref="AQ17:AU17"/>
    <mergeCell ref="AV17:AZ17"/>
    <mergeCell ref="BA17:BJ17"/>
    <mergeCell ref="G18:L18"/>
    <mergeCell ref="M18:Q18"/>
    <mergeCell ref="R18:V18"/>
    <mergeCell ref="W18:AA18"/>
    <mergeCell ref="AB18:AF18"/>
    <mergeCell ref="AG18:AK18"/>
    <mergeCell ref="AQ16:AU16"/>
    <mergeCell ref="AV16:AZ16"/>
    <mergeCell ref="BA16:BJ16"/>
    <mergeCell ref="A17:F19"/>
    <mergeCell ref="G17:L17"/>
    <mergeCell ref="M17:Q17"/>
    <mergeCell ref="R17:V17"/>
    <mergeCell ref="W17:AA17"/>
    <mergeCell ref="AB17:AF17"/>
    <mergeCell ref="AG17:AK17"/>
    <mergeCell ref="AQ15:AU15"/>
    <mergeCell ref="AV15:AZ15"/>
    <mergeCell ref="BA15:BJ15"/>
    <mergeCell ref="A16:L16"/>
    <mergeCell ref="M16:Q16"/>
    <mergeCell ref="R16:V16"/>
    <mergeCell ref="W16:AA16"/>
    <mergeCell ref="AB16:AF16"/>
    <mergeCell ref="AG16:AK16"/>
    <mergeCell ref="AL16:AP16"/>
    <mergeCell ref="AQ14:AU14"/>
    <mergeCell ref="AV14:AZ14"/>
    <mergeCell ref="BA14:BJ14"/>
    <mergeCell ref="G15:L15"/>
    <mergeCell ref="M15:Q15"/>
    <mergeCell ref="R15:V15"/>
    <mergeCell ref="W15:AA15"/>
    <mergeCell ref="AB15:AF15"/>
    <mergeCell ref="AG15:AK15"/>
    <mergeCell ref="AL15:AP15"/>
    <mergeCell ref="AQ13:AU13"/>
    <mergeCell ref="AV13:AZ13"/>
    <mergeCell ref="BA13:BJ13"/>
    <mergeCell ref="G14:L14"/>
    <mergeCell ref="M14:Q14"/>
    <mergeCell ref="R14:V14"/>
    <mergeCell ref="W14:AA14"/>
    <mergeCell ref="AB14:AF14"/>
    <mergeCell ref="AG14:AK14"/>
    <mergeCell ref="AL14:AP14"/>
    <mergeCell ref="AV12:AZ12"/>
    <mergeCell ref="BA12:BJ12"/>
    <mergeCell ref="A13:F15"/>
    <mergeCell ref="G13:L13"/>
    <mergeCell ref="M13:Q13"/>
    <mergeCell ref="R13:V13"/>
    <mergeCell ref="W13:AA13"/>
    <mergeCell ref="AB13:AF13"/>
    <mergeCell ref="AG13:AK13"/>
    <mergeCell ref="AL13:AP13"/>
    <mergeCell ref="AV11:AZ11"/>
    <mergeCell ref="BA11:BJ11"/>
    <mergeCell ref="A12:L12"/>
    <mergeCell ref="M12:Q12"/>
    <mergeCell ref="R12:V12"/>
    <mergeCell ref="W12:AA12"/>
    <mergeCell ref="AB12:AF12"/>
    <mergeCell ref="AG12:AK12"/>
    <mergeCell ref="AL12:AP12"/>
    <mergeCell ref="AQ12:AU12"/>
    <mergeCell ref="AV10:AZ10"/>
    <mergeCell ref="BA10:BJ10"/>
    <mergeCell ref="G11:L11"/>
    <mergeCell ref="M11:Q11"/>
    <mergeCell ref="R11:V11"/>
    <mergeCell ref="W11:AA11"/>
    <mergeCell ref="AB11:AF11"/>
    <mergeCell ref="AG11:AK11"/>
    <mergeCell ref="AL11:AP11"/>
    <mergeCell ref="AQ11:AU11"/>
    <mergeCell ref="AV9:AZ9"/>
    <mergeCell ref="BA9:BJ9"/>
    <mergeCell ref="G10:L10"/>
    <mergeCell ref="M10:Q10"/>
    <mergeCell ref="R10:V10"/>
    <mergeCell ref="W10:AA10"/>
    <mergeCell ref="AB10:AF10"/>
    <mergeCell ref="AG10:AK10"/>
    <mergeCell ref="AL10:AP10"/>
    <mergeCell ref="AQ10:AU10"/>
    <mergeCell ref="AV8:AZ8"/>
    <mergeCell ref="A9:F11"/>
    <mergeCell ref="G9:L9"/>
    <mergeCell ref="M9:Q9"/>
    <mergeCell ref="R9:V9"/>
    <mergeCell ref="W9:AA9"/>
    <mergeCell ref="AB9:AF9"/>
    <mergeCell ref="AG9:AK9"/>
    <mergeCell ref="AL9:AP9"/>
    <mergeCell ref="AQ9:AU9"/>
    <mergeCell ref="BA7:BJ8"/>
    <mergeCell ref="A8:F8"/>
    <mergeCell ref="G8:L8"/>
    <mergeCell ref="M8:Q8"/>
    <mergeCell ref="R8:V8"/>
    <mergeCell ref="W8:AA8"/>
    <mergeCell ref="AB8:AF8"/>
    <mergeCell ref="AG8:AK8"/>
    <mergeCell ref="AL8:AP8"/>
    <mergeCell ref="AQ8:AU8"/>
    <mergeCell ref="A7:F7"/>
    <mergeCell ref="G7:L7"/>
    <mergeCell ref="M7:V7"/>
    <mergeCell ref="W7:AF7"/>
    <mergeCell ref="AG7:AP7"/>
    <mergeCell ref="AQ7:AZ7"/>
  </mergeCells>
  <pageMargins left="0.23622047244094488" right="0.23622047244094488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Tibatina</dc:creator>
  <cp:lastModifiedBy>Tibatina</cp:lastModifiedBy>
  <dcterms:created xsi:type="dcterms:W3CDTF">2019-09-05T11:22:43Z</dcterms:created>
  <dcterms:modified xsi:type="dcterms:W3CDTF">2019-09-05T11:33:28Z</dcterms:modified>
</cp:coreProperties>
</file>